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05" windowWidth="10455" windowHeight="4635"/>
  </bookViews>
  <sheets>
    <sheet name="Resultados" sheetId="1" r:id="rId1"/>
    <sheet name="R1" sheetId="2" r:id="rId2"/>
    <sheet name="R2" sheetId="3" r:id="rId3"/>
    <sheet name="R3" sheetId="4" r:id="rId4"/>
    <sheet name="R4" sheetId="5" r:id="rId5"/>
    <sheet name="R5" sheetId="6" r:id="rId6"/>
    <sheet name="R6" sheetId="7" r:id="rId7"/>
    <sheet name="R7" sheetId="8" r:id="rId8"/>
    <sheet name="R8" sheetId="9" r:id="rId9"/>
  </sheets>
  <calcPr calcId="124519"/>
</workbook>
</file>

<file path=xl/calcChain.xml><?xml version="1.0" encoding="utf-8"?>
<calcChain xmlns="http://schemas.openxmlformats.org/spreadsheetml/2006/main">
  <c r="N74" i="1"/>
  <c r="N75"/>
  <c r="N73"/>
  <c r="N71"/>
  <c r="N70"/>
  <c r="N72"/>
  <c r="N69"/>
  <c r="N65"/>
  <c r="N64"/>
  <c r="N62"/>
  <c r="N59"/>
  <c r="N63"/>
  <c r="N61"/>
  <c r="N60"/>
  <c r="N58"/>
  <c r="N57"/>
  <c r="N56"/>
  <c r="N55"/>
  <c r="N46"/>
  <c r="N49"/>
  <c r="N50"/>
  <c r="N51"/>
  <c r="N48"/>
  <c r="N47"/>
  <c r="N45"/>
  <c r="N44"/>
  <c r="N40"/>
  <c r="N35"/>
  <c r="N14"/>
  <c r="N31"/>
  <c r="N34"/>
  <c r="N33"/>
  <c r="N30"/>
  <c r="N27"/>
  <c r="N32"/>
  <c r="N29"/>
  <c r="N28"/>
  <c r="N24"/>
  <c r="N18"/>
  <c r="N16"/>
  <c r="N21"/>
  <c r="N25"/>
  <c r="N26"/>
  <c r="N20"/>
  <c r="N11"/>
  <c r="N10"/>
  <c r="N15"/>
  <c r="N12"/>
  <c r="N13"/>
  <c r="N17"/>
  <c r="N22"/>
  <c r="N19"/>
  <c r="N23"/>
  <c r="N9"/>
</calcChain>
</file>

<file path=xl/comments1.xml><?xml version="1.0" encoding="utf-8"?>
<comments xmlns="http://schemas.openxmlformats.org/spreadsheetml/2006/main">
  <authors>
    <author>FRANCISCO SANTIBAÑEZ</author>
  </authors>
  <commentList>
    <comment ref="A16" authorId="0">
      <text>
        <r>
          <rPr>
            <b/>
            <sz val="9"/>
            <color indexed="81"/>
            <rFont val="Tahoma"/>
            <charset val="1"/>
          </rPr>
          <t>FRANCISCO SANTIBAÑEZ:</t>
        </r>
        <r>
          <rPr>
            <sz val="9"/>
            <color indexed="81"/>
            <rFont val="Tahoma"/>
            <charset val="1"/>
          </rPr>
          <t xml:space="preserve">
aparece inscrita como radial, pero corre en 4.7</t>
        </r>
      </text>
    </comment>
    <comment ref="J16" authorId="0">
      <text>
        <r>
          <rPr>
            <b/>
            <sz val="9"/>
            <color indexed="81"/>
            <rFont val="Tahoma"/>
            <charset val="1"/>
          </rPr>
          <t>FRANCISCO SANTIBAÑEZ:</t>
        </r>
        <r>
          <rPr>
            <sz val="9"/>
            <color indexed="81"/>
            <rFont val="Tahoma"/>
            <charset val="1"/>
          </rPr>
          <t xml:space="preserve">
DNS por lesión, se queda en línea de partida</t>
        </r>
      </text>
    </comment>
    <comment ref="A25" authorId="0">
      <text>
        <r>
          <rPr>
            <b/>
            <sz val="9"/>
            <color indexed="81"/>
            <rFont val="Tahoma"/>
            <charset val="1"/>
          </rPr>
          <t>FRANCISCO SANTIBAÑEZ:</t>
        </r>
        <r>
          <rPr>
            <sz val="9"/>
            <color indexed="81"/>
            <rFont val="Tahoma"/>
            <charset val="1"/>
          </rPr>
          <t xml:space="preserve">
aparece en registro como 4.7 pero corre en radial</t>
        </r>
      </text>
    </comment>
    <comment ref="D25" authorId="0">
      <text>
        <r>
          <rPr>
            <b/>
            <sz val="9"/>
            <color indexed="81"/>
            <rFont val="Tahoma"/>
            <charset val="1"/>
          </rPr>
          <t>FRANCISCO SANTIBAÑEZ:</t>
        </r>
        <r>
          <rPr>
            <sz val="9"/>
            <color indexed="81"/>
            <rFont val="Tahoma"/>
            <charset val="1"/>
          </rPr>
          <t xml:space="preserve">
se registra sin número de vela, pero se propone al comité de regatas que se modifique su registro, quedando en número de vela 111, la cual es aceptada</t>
        </r>
      </text>
    </comment>
    <comment ref="D26" authorId="0">
      <text>
        <r>
          <rPr>
            <b/>
            <sz val="9"/>
            <color indexed="81"/>
            <rFont val="Tahoma"/>
            <charset val="1"/>
          </rPr>
          <t>FRANCISCO SANTIBAÑEZ:</t>
        </r>
        <r>
          <rPr>
            <sz val="9"/>
            <color indexed="81"/>
            <rFont val="Tahoma"/>
            <charset val="1"/>
          </rPr>
          <t xml:space="preserve">
se inscribe sin número de vela, deja de participar en los siguientes 2 días de competencias</t>
        </r>
      </text>
    </comment>
    <comment ref="D32" authorId="0">
      <text>
        <r>
          <rPr>
            <b/>
            <sz val="9"/>
            <color indexed="81"/>
            <rFont val="Tahoma"/>
            <charset val="1"/>
          </rPr>
          <t>FRANCISCO SANTIBAÑEZ:</t>
        </r>
        <r>
          <rPr>
            <sz val="9"/>
            <color indexed="81"/>
            <rFont val="Tahoma"/>
            <charset val="1"/>
          </rPr>
          <t xml:space="preserve">
se registra sin número de vela, se propone al Comité de Regata que se registre con vela N° 33, la cual es aceptada</t>
        </r>
      </text>
    </comment>
    <comment ref="E35" authorId="0">
      <text>
        <r>
          <rPr>
            <b/>
            <sz val="9"/>
            <color indexed="81"/>
            <rFont val="Tahoma"/>
            <charset val="1"/>
          </rPr>
          <t>FRANCISCO SANTIBAÑEZ:</t>
        </r>
        <r>
          <rPr>
            <sz val="9"/>
            <color indexed="81"/>
            <rFont val="Tahoma"/>
            <charset val="1"/>
          </rPr>
          <t xml:space="preserve">
se retira por problemas de timón</t>
        </r>
      </text>
    </comment>
    <comment ref="F35" authorId="0">
      <text>
        <r>
          <rPr>
            <b/>
            <sz val="9"/>
            <color indexed="81"/>
            <rFont val="Tahoma"/>
            <charset val="1"/>
          </rPr>
          <t>FRANCISCO SANTIBAÑEZ:</t>
        </r>
        <r>
          <rPr>
            <sz val="9"/>
            <color indexed="81"/>
            <rFont val="Tahoma"/>
            <charset val="1"/>
          </rPr>
          <t xml:space="preserve">
no participa en regata</t>
        </r>
      </text>
    </comment>
    <comment ref="G35" authorId="0">
      <text>
        <r>
          <rPr>
            <b/>
            <sz val="9"/>
            <color indexed="81"/>
            <rFont val="Tahoma"/>
            <charset val="1"/>
          </rPr>
          <t>FRANCISCO SANTIBAÑEZ:</t>
        </r>
        <r>
          <rPr>
            <sz val="9"/>
            <color indexed="81"/>
            <rFont val="Tahoma"/>
            <charset val="1"/>
          </rPr>
          <t xml:space="preserve">
no participa en regata</t>
        </r>
      </text>
    </comment>
    <comment ref="H35" authorId="0">
      <text>
        <r>
          <rPr>
            <b/>
            <sz val="9"/>
            <color indexed="81"/>
            <rFont val="Tahoma"/>
            <charset val="1"/>
          </rPr>
          <t>FRANCISCO SANTIBAÑEZ:</t>
        </r>
        <r>
          <rPr>
            <sz val="9"/>
            <color indexed="81"/>
            <rFont val="Tahoma"/>
            <charset val="1"/>
          </rPr>
          <t xml:space="preserve">
no participa en regata</t>
        </r>
      </text>
    </comment>
    <comment ref="D50" authorId="0">
      <text>
        <r>
          <rPr>
            <b/>
            <sz val="9"/>
            <color indexed="81"/>
            <rFont val="Tahoma"/>
            <charset val="1"/>
          </rPr>
          <t>FRANCISCO SANTIBAÑEZ:</t>
        </r>
        <r>
          <rPr>
            <sz val="9"/>
            <color indexed="81"/>
            <rFont val="Tahoma"/>
            <charset val="1"/>
          </rPr>
          <t xml:space="preserve">
se prsenta al comité propuesta de N° de vela 111, aceptada</t>
        </r>
      </text>
    </comment>
    <comment ref="D63" authorId="0">
      <text>
        <r>
          <rPr>
            <b/>
            <sz val="9"/>
            <color indexed="81"/>
            <rFont val="Tahoma"/>
            <charset val="1"/>
          </rPr>
          <t>FRANCISCO SANTIBAÑEZ:</t>
        </r>
        <r>
          <rPr>
            <sz val="9"/>
            <color indexed="81"/>
            <rFont val="Tahoma"/>
            <charset val="1"/>
          </rPr>
          <t xml:space="preserve">
es aceptado, con vela 33, previo escrito al comité de regata</t>
        </r>
      </text>
    </comment>
  </commentList>
</comments>
</file>

<file path=xl/sharedStrings.xml><?xml version="1.0" encoding="utf-8"?>
<sst xmlns="http://schemas.openxmlformats.org/spreadsheetml/2006/main" count="372" uniqueCount="74">
  <si>
    <t>vela</t>
  </si>
  <si>
    <t>R1</t>
  </si>
  <si>
    <t>R2</t>
  </si>
  <si>
    <t>R3</t>
  </si>
  <si>
    <t>S/N Lucas Rio</t>
  </si>
  <si>
    <t>S/N Francisco Urias</t>
  </si>
  <si>
    <t>S/N Jose Ravinet</t>
  </si>
  <si>
    <t>0.4</t>
  </si>
  <si>
    <t>0.2</t>
  </si>
  <si>
    <t>DNS</t>
  </si>
  <si>
    <t>RET</t>
  </si>
  <si>
    <t>R4</t>
  </si>
  <si>
    <t>R5</t>
  </si>
  <si>
    <t>R6</t>
  </si>
  <si>
    <t>R7</t>
  </si>
  <si>
    <t>R8</t>
  </si>
  <si>
    <t>Desc</t>
  </si>
  <si>
    <t>Total</t>
  </si>
  <si>
    <t>DNF</t>
  </si>
  <si>
    <t>Nombre</t>
  </si>
  <si>
    <t>Sebastián Sánchez</t>
  </si>
  <si>
    <t>Puerto Varas</t>
  </si>
  <si>
    <t>LASER 4.7</t>
  </si>
  <si>
    <t>Roger Torres</t>
  </si>
  <si>
    <t>CENDYR TCHNO</t>
  </si>
  <si>
    <t>RADIAL</t>
  </si>
  <si>
    <t>Francisco Eyzaguirre</t>
  </si>
  <si>
    <t>ALGARROBO</t>
  </si>
  <si>
    <t>Jasmina Arroyo</t>
  </si>
  <si>
    <t>ANTOFAGASTA</t>
  </si>
  <si>
    <t>Nicolás Ávalos</t>
  </si>
  <si>
    <t>Scarlett Pellerano</t>
  </si>
  <si>
    <t>Francisco Urias</t>
  </si>
  <si>
    <t>Patricio Guajardp</t>
  </si>
  <si>
    <t>VALDIVIA</t>
  </si>
  <si>
    <t>Tomás Ibarbure</t>
  </si>
  <si>
    <t>Lucas Rio</t>
  </si>
  <si>
    <t>FRUTILLAR</t>
  </si>
  <si>
    <t>Franchesca Abarzúa</t>
  </si>
  <si>
    <t>COLIUMO</t>
  </si>
  <si>
    <t>Fabian Gómez</t>
  </si>
  <si>
    <t>Matias Silva</t>
  </si>
  <si>
    <t>MEJILLONES</t>
  </si>
  <si>
    <t>Martina Jerez</t>
  </si>
  <si>
    <t>RELONCAVI</t>
  </si>
  <si>
    <t>Javier Igor</t>
  </si>
  <si>
    <t>Catalina Medina</t>
  </si>
  <si>
    <t>Jaime Moyano</t>
  </si>
  <si>
    <t>Sergio Moyano</t>
  </si>
  <si>
    <t>Jerónimo Simpson</t>
  </si>
  <si>
    <t>Catalina Rubilar</t>
  </si>
  <si>
    <t>FRATERNIDAD</t>
  </si>
  <si>
    <t>Matias Estrada</t>
  </si>
  <si>
    <t>Andrés Asenjo</t>
  </si>
  <si>
    <t>PANGUIPULLI</t>
  </si>
  <si>
    <t>Thomas Lafuente</t>
  </si>
  <si>
    <t>Nicolás Ulloa</t>
  </si>
  <si>
    <t>RADIAL UNI</t>
  </si>
  <si>
    <t>Natalia Vera</t>
  </si>
  <si>
    <t>Matias Monsalve</t>
  </si>
  <si>
    <t>Categoría Universitaria</t>
  </si>
  <si>
    <t>Categoría Radial Hombres</t>
  </si>
  <si>
    <t>Categoría Laser 4.7 Hombres</t>
  </si>
  <si>
    <t>Categoría Laser 4.7 Mujeres</t>
  </si>
  <si>
    <t>Lugar</t>
  </si>
  <si>
    <t>Procedencia</t>
  </si>
  <si>
    <t>Categoría</t>
  </si>
  <si>
    <t>José Ravinet</t>
  </si>
  <si>
    <t>Resultados Nacional Escuelas de Vela 2018</t>
  </si>
  <si>
    <t>Sede Club Nautico de Reloncaví</t>
  </si>
  <si>
    <t>07, 08 y 09 de diciembre 2018</t>
  </si>
  <si>
    <t>Categoría Láser 4.7 y Radial</t>
  </si>
  <si>
    <t>Resultados Generales</t>
  </si>
  <si>
    <t>Patricio Guajardo</t>
  </si>
</sst>
</file>

<file path=xl/styles.xml><?xml version="1.0" encoding="utf-8"?>
<styleSheet xmlns="http://schemas.openxmlformats.org/spreadsheetml/2006/main">
  <fonts count="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1" fillId="0" borderId="0" xfId="0" applyFont="1"/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0" fillId="0" borderId="1" xfId="0" applyFill="1" applyBorder="1"/>
    <xf numFmtId="0" fontId="0" fillId="0" borderId="1" xfId="0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</xdr:rowOff>
    </xdr:from>
    <xdr:to>
      <xdr:col>8</xdr:col>
      <xdr:colOff>11906</xdr:colOff>
      <xdr:row>49</xdr:row>
      <xdr:rowOff>145700</xdr:rowOff>
    </xdr:to>
    <xdr:pic>
      <xdr:nvPicPr>
        <xdr:cNvPr id="2" name="1 Imagen" descr="DSC_0009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5400000">
          <a:off x="-1686146" y="1686148"/>
          <a:ext cx="9480198" cy="6107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0</xdr:colOff>
      <xdr:row>71</xdr:row>
      <xdr:rowOff>21167</xdr:rowOff>
    </xdr:to>
    <xdr:pic>
      <xdr:nvPicPr>
        <xdr:cNvPr id="2" name="1 Imagen" descr="DSC_0010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620000" cy="1354666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203189</xdr:colOff>
      <xdr:row>58</xdr:row>
      <xdr:rowOff>148828</xdr:rowOff>
    </xdr:to>
    <xdr:pic>
      <xdr:nvPicPr>
        <xdr:cNvPr id="2" name="1 Imagen" descr="DSC_0011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275377" cy="1137046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666750</xdr:colOff>
      <xdr:row>77</xdr:row>
      <xdr:rowOff>63500</xdr:rowOff>
    </xdr:to>
    <xdr:pic>
      <xdr:nvPicPr>
        <xdr:cNvPr id="2" name="1 Imagen" descr="DSC_0012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86750" cy="14732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592095</xdr:colOff>
      <xdr:row>76</xdr:row>
      <xdr:rowOff>104972</xdr:rowOff>
    </xdr:to>
    <xdr:pic>
      <xdr:nvPicPr>
        <xdr:cNvPr id="2" name="1 Imagen" descr="DSC_0013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315068" cy="1380037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78</xdr:row>
      <xdr:rowOff>42333</xdr:rowOff>
    </xdr:to>
    <xdr:pic>
      <xdr:nvPicPr>
        <xdr:cNvPr id="2" name="1 Imagen" descr="DSC_0014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382000" cy="1490133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8</xdr:col>
      <xdr:colOff>337661</xdr:colOff>
      <xdr:row>67</xdr:row>
      <xdr:rowOff>142878</xdr:rowOff>
    </xdr:to>
    <xdr:pic>
      <xdr:nvPicPr>
        <xdr:cNvPr id="2" name="1 Imagen" descr="DSC_0015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-3236357" y="3236360"/>
          <a:ext cx="12906376" cy="64336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412750</xdr:colOff>
      <xdr:row>53</xdr:row>
      <xdr:rowOff>1764</xdr:rowOff>
    </xdr:to>
    <xdr:pic>
      <xdr:nvPicPr>
        <xdr:cNvPr id="2" name="1 Imagen" descr="DSC_0016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-1413757" y="1413757"/>
          <a:ext cx="10098264" cy="7270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75"/>
  <sheetViews>
    <sheetView tabSelected="1" zoomScale="90" zoomScaleNormal="90" workbookViewId="0">
      <selection activeCell="O4" sqref="O4"/>
    </sheetView>
  </sheetViews>
  <sheetFormatPr baseColWidth="10" defaultRowHeight="15"/>
  <cols>
    <col min="1" max="1" width="19.140625" customWidth="1"/>
    <col min="2" max="2" width="14.7109375" bestFit="1" customWidth="1"/>
    <col min="3" max="3" width="12.28515625" customWidth="1"/>
    <col min="4" max="4" width="17.85546875" bestFit="1" customWidth="1"/>
    <col min="5" max="12" width="4.7109375" bestFit="1" customWidth="1"/>
    <col min="13" max="13" width="5.140625" bestFit="1" customWidth="1"/>
    <col min="14" max="14" width="5.42578125" bestFit="1" customWidth="1"/>
    <col min="15" max="15" width="11.42578125" style="7"/>
  </cols>
  <sheetData>
    <row r="1" spans="1:15" ht="21">
      <c r="A1" s="9" t="s">
        <v>68</v>
      </c>
    </row>
    <row r="2" spans="1:15" ht="21">
      <c r="A2" s="10" t="s">
        <v>69</v>
      </c>
    </row>
    <row r="3" spans="1:15">
      <c r="A3" t="s">
        <v>70</v>
      </c>
    </row>
    <row r="5" spans="1:15" ht="18.75">
      <c r="A5" s="8" t="s">
        <v>71</v>
      </c>
    </row>
    <row r="7" spans="1:15" ht="15.75">
      <c r="A7" s="11" t="s">
        <v>72</v>
      </c>
    </row>
    <row r="8" spans="1:15" s="3" customFormat="1">
      <c r="A8" s="4" t="s">
        <v>19</v>
      </c>
      <c r="B8" s="4" t="s">
        <v>65</v>
      </c>
      <c r="C8" s="4" t="s">
        <v>66</v>
      </c>
      <c r="D8" s="5" t="s">
        <v>0</v>
      </c>
      <c r="E8" s="4" t="s">
        <v>1</v>
      </c>
      <c r="F8" s="4" t="s">
        <v>2</v>
      </c>
      <c r="G8" s="4" t="s">
        <v>3</v>
      </c>
      <c r="H8" s="4" t="s">
        <v>11</v>
      </c>
      <c r="I8" s="4" t="s">
        <v>12</v>
      </c>
      <c r="J8" s="4" t="s">
        <v>13</v>
      </c>
      <c r="K8" s="4" t="s">
        <v>14</v>
      </c>
      <c r="L8" s="4" t="s">
        <v>15</v>
      </c>
      <c r="M8" s="4" t="s">
        <v>16</v>
      </c>
      <c r="N8" s="4" t="s">
        <v>17</v>
      </c>
      <c r="O8" s="6" t="s">
        <v>64</v>
      </c>
    </row>
    <row r="9" spans="1:15">
      <c r="A9" s="1" t="s">
        <v>23</v>
      </c>
      <c r="B9" s="1" t="s">
        <v>24</v>
      </c>
      <c r="C9" s="1" t="s">
        <v>25</v>
      </c>
      <c r="D9" s="2">
        <v>176953</v>
      </c>
      <c r="E9" s="1">
        <v>1</v>
      </c>
      <c r="F9" s="1">
        <v>1</v>
      </c>
      <c r="G9" s="1">
        <v>1</v>
      </c>
      <c r="H9" s="1">
        <v>1</v>
      </c>
      <c r="I9" s="1">
        <v>2</v>
      </c>
      <c r="J9" s="1">
        <v>2</v>
      </c>
      <c r="K9" s="1">
        <v>7</v>
      </c>
      <c r="L9" s="1">
        <v>1</v>
      </c>
      <c r="M9" s="1">
        <v>7</v>
      </c>
      <c r="N9" s="1">
        <f>(E9+F9+G9+H9+I9+J9+K9+L9-M9)</f>
        <v>9</v>
      </c>
      <c r="O9" s="6">
        <v>1</v>
      </c>
    </row>
    <row r="10" spans="1:15">
      <c r="A10" s="1" t="s">
        <v>56</v>
      </c>
      <c r="B10" s="1" t="s">
        <v>54</v>
      </c>
      <c r="C10" s="1" t="s">
        <v>57</v>
      </c>
      <c r="D10" s="2">
        <v>196711</v>
      </c>
      <c r="E10" s="1">
        <v>3</v>
      </c>
      <c r="F10" s="1">
        <v>3</v>
      </c>
      <c r="G10" s="1">
        <v>3</v>
      </c>
      <c r="H10" s="1">
        <v>9</v>
      </c>
      <c r="I10" s="1">
        <v>6</v>
      </c>
      <c r="J10" s="1">
        <v>3</v>
      </c>
      <c r="K10" s="1">
        <v>2</v>
      </c>
      <c r="L10" s="1">
        <v>11</v>
      </c>
      <c r="M10" s="1">
        <v>11</v>
      </c>
      <c r="N10" s="1">
        <f>(E10+F10+G10+H10+I10+J10+K10+L10-M10)</f>
        <v>29</v>
      </c>
      <c r="O10" s="6">
        <v>2</v>
      </c>
    </row>
    <row r="11" spans="1:15">
      <c r="A11" s="1" t="s">
        <v>55</v>
      </c>
      <c r="B11" s="1" t="s">
        <v>54</v>
      </c>
      <c r="C11" s="1" t="s">
        <v>25</v>
      </c>
      <c r="D11" s="2">
        <v>10</v>
      </c>
      <c r="E11" s="1">
        <v>2</v>
      </c>
      <c r="F11" s="1">
        <v>6</v>
      </c>
      <c r="G11" s="1">
        <v>5</v>
      </c>
      <c r="H11" s="1">
        <v>10</v>
      </c>
      <c r="I11" s="1">
        <v>3</v>
      </c>
      <c r="J11" s="1">
        <v>5</v>
      </c>
      <c r="K11" s="1">
        <v>3</v>
      </c>
      <c r="L11" s="1">
        <v>6</v>
      </c>
      <c r="M11" s="1">
        <v>10</v>
      </c>
      <c r="N11" s="1">
        <f t="shared" ref="N11:N15" si="0">(E11+F11+G11+H11+I11+J11+K11+L11-M11)</f>
        <v>30</v>
      </c>
      <c r="O11" s="6">
        <v>3</v>
      </c>
    </row>
    <row r="12" spans="1:15">
      <c r="A12" s="1" t="s">
        <v>53</v>
      </c>
      <c r="B12" s="1" t="s">
        <v>54</v>
      </c>
      <c r="C12" s="1" t="s">
        <v>22</v>
      </c>
      <c r="D12" s="2">
        <v>200945</v>
      </c>
      <c r="E12" s="1">
        <v>7</v>
      </c>
      <c r="F12" s="1">
        <v>10</v>
      </c>
      <c r="G12" s="1">
        <v>10</v>
      </c>
      <c r="H12" s="1">
        <v>12</v>
      </c>
      <c r="I12" s="1">
        <v>5</v>
      </c>
      <c r="J12" s="1">
        <v>2</v>
      </c>
      <c r="K12" s="1">
        <v>1</v>
      </c>
      <c r="L12" s="1">
        <v>2</v>
      </c>
      <c r="M12" s="1">
        <v>12</v>
      </c>
      <c r="N12" s="1">
        <f>(E12+F12+G12+H12+I12+J12+K12+L12-M12)</f>
        <v>37</v>
      </c>
      <c r="O12" s="6">
        <v>4</v>
      </c>
    </row>
    <row r="13" spans="1:15">
      <c r="A13" s="1" t="s">
        <v>49</v>
      </c>
      <c r="B13" s="1" t="s">
        <v>37</v>
      </c>
      <c r="C13" s="1" t="s">
        <v>22</v>
      </c>
      <c r="D13" s="2">
        <v>203206</v>
      </c>
      <c r="E13" s="1">
        <v>10</v>
      </c>
      <c r="F13" s="1">
        <v>9</v>
      </c>
      <c r="G13" s="1">
        <v>8</v>
      </c>
      <c r="H13" s="1">
        <v>5</v>
      </c>
      <c r="I13" s="1">
        <v>8</v>
      </c>
      <c r="J13" s="1">
        <v>4</v>
      </c>
      <c r="K13" s="1">
        <v>6</v>
      </c>
      <c r="L13" s="1">
        <v>3</v>
      </c>
      <c r="M13" s="1">
        <v>10</v>
      </c>
      <c r="N13" s="1">
        <f>(E13+F13+G13+H13+I13+J13+K13+L13-M13)</f>
        <v>43</v>
      </c>
      <c r="O13" s="6">
        <v>5</v>
      </c>
    </row>
    <row r="14" spans="1:15">
      <c r="A14" s="12" t="s">
        <v>41</v>
      </c>
      <c r="B14" s="12" t="s">
        <v>42</v>
      </c>
      <c r="C14" s="12" t="s">
        <v>25</v>
      </c>
      <c r="D14" s="13">
        <v>27</v>
      </c>
      <c r="E14" s="12" t="s">
        <v>9</v>
      </c>
      <c r="F14" s="12">
        <v>5</v>
      </c>
      <c r="G14" s="12">
        <v>2</v>
      </c>
      <c r="H14" s="12">
        <v>3</v>
      </c>
      <c r="I14" s="12">
        <v>7</v>
      </c>
      <c r="J14" s="12">
        <v>14</v>
      </c>
      <c r="K14" s="12">
        <v>14</v>
      </c>
      <c r="L14" s="12">
        <v>5</v>
      </c>
      <c r="M14" s="12" t="s">
        <v>9</v>
      </c>
      <c r="N14" s="12">
        <f>(28+F14+G14+H14+I14+J14+K14+L14-28)</f>
        <v>50</v>
      </c>
      <c r="O14" s="14">
        <v>6</v>
      </c>
    </row>
    <row r="15" spans="1:15">
      <c r="A15" s="1" t="s">
        <v>33</v>
      </c>
      <c r="B15" s="1" t="s">
        <v>34</v>
      </c>
      <c r="C15" s="1" t="s">
        <v>25</v>
      </c>
      <c r="D15" s="2">
        <v>514</v>
      </c>
      <c r="E15" s="1">
        <v>4</v>
      </c>
      <c r="F15" s="1">
        <v>4</v>
      </c>
      <c r="G15" s="1">
        <v>6</v>
      </c>
      <c r="H15" s="1">
        <v>4</v>
      </c>
      <c r="I15" s="1">
        <v>13</v>
      </c>
      <c r="J15" s="1">
        <v>15</v>
      </c>
      <c r="K15" s="1">
        <v>12</v>
      </c>
      <c r="L15" s="1">
        <v>9</v>
      </c>
      <c r="M15" s="1">
        <v>16</v>
      </c>
      <c r="N15" s="1">
        <f t="shared" si="0"/>
        <v>51</v>
      </c>
      <c r="O15" s="6">
        <v>7</v>
      </c>
    </row>
    <row r="16" spans="1:15">
      <c r="A16" s="1" t="s">
        <v>31</v>
      </c>
      <c r="B16" s="1" t="s">
        <v>29</v>
      </c>
      <c r="C16" s="1" t="s">
        <v>22</v>
      </c>
      <c r="D16" s="2">
        <v>14</v>
      </c>
      <c r="E16" s="1">
        <v>11</v>
      </c>
      <c r="F16" s="1">
        <v>11</v>
      </c>
      <c r="G16" s="1">
        <v>13</v>
      </c>
      <c r="H16" s="1">
        <v>6</v>
      </c>
      <c r="I16" s="1">
        <v>4</v>
      </c>
      <c r="J16" s="1" t="s">
        <v>9</v>
      </c>
      <c r="K16" s="1">
        <v>9</v>
      </c>
      <c r="L16" s="1">
        <v>12</v>
      </c>
      <c r="M16" s="1" t="s">
        <v>9</v>
      </c>
      <c r="N16" s="1">
        <f>(E16+F16+G16+H16+I16+28+K16+L16-28)</f>
        <v>66</v>
      </c>
      <c r="O16" s="6">
        <v>8</v>
      </c>
    </row>
    <row r="17" spans="1:15">
      <c r="A17" s="1" t="s">
        <v>35</v>
      </c>
      <c r="B17" s="1" t="s">
        <v>34</v>
      </c>
      <c r="C17" s="1" t="s">
        <v>22</v>
      </c>
      <c r="D17" s="2">
        <v>48</v>
      </c>
      <c r="E17" s="1">
        <v>12</v>
      </c>
      <c r="F17" s="1">
        <v>12</v>
      </c>
      <c r="G17" s="1">
        <v>9</v>
      </c>
      <c r="H17" s="1">
        <v>8</v>
      </c>
      <c r="I17" s="1">
        <v>9</v>
      </c>
      <c r="J17" s="1">
        <v>12</v>
      </c>
      <c r="K17" s="1">
        <v>10</v>
      </c>
      <c r="L17" s="1">
        <v>7</v>
      </c>
      <c r="M17" s="1">
        <v>13</v>
      </c>
      <c r="N17" s="1">
        <f>(E17+F17+G17+H17+I17+J17+K17+L17-M17)</f>
        <v>66</v>
      </c>
      <c r="O17" s="6">
        <v>9</v>
      </c>
    </row>
    <row r="18" spans="1:15">
      <c r="A18" s="1" t="s">
        <v>38</v>
      </c>
      <c r="B18" s="1" t="s">
        <v>39</v>
      </c>
      <c r="C18" s="1" t="s">
        <v>22</v>
      </c>
      <c r="D18" s="2">
        <v>20</v>
      </c>
      <c r="E18" s="1">
        <v>14</v>
      </c>
      <c r="F18" s="1">
        <v>14</v>
      </c>
      <c r="G18" s="1">
        <v>12</v>
      </c>
      <c r="H18" s="1">
        <v>14</v>
      </c>
      <c r="I18" s="1">
        <v>1</v>
      </c>
      <c r="J18" s="1">
        <v>10</v>
      </c>
      <c r="K18" s="1" t="s">
        <v>18</v>
      </c>
      <c r="L18" s="1">
        <v>8</v>
      </c>
      <c r="M18" s="1" t="s">
        <v>18</v>
      </c>
      <c r="N18" s="1">
        <f>(E18+F18+G18+H18+I18+J18+28+L18-28)</f>
        <v>73</v>
      </c>
      <c r="O18" s="6">
        <v>10</v>
      </c>
    </row>
    <row r="19" spans="1:15">
      <c r="A19" s="1" t="s">
        <v>50</v>
      </c>
      <c r="B19" s="1" t="s">
        <v>51</v>
      </c>
      <c r="C19" s="1" t="s">
        <v>22</v>
      </c>
      <c r="D19" s="2">
        <v>360</v>
      </c>
      <c r="E19" s="1">
        <v>15</v>
      </c>
      <c r="F19" s="1">
        <v>18</v>
      </c>
      <c r="G19" s="1">
        <v>18</v>
      </c>
      <c r="H19" s="1">
        <v>16</v>
      </c>
      <c r="I19" s="1">
        <v>10</v>
      </c>
      <c r="J19" s="1">
        <v>6</v>
      </c>
      <c r="K19" s="1">
        <v>4</v>
      </c>
      <c r="L19" s="1">
        <v>10</v>
      </c>
      <c r="M19" s="1">
        <v>18</v>
      </c>
      <c r="N19" s="1">
        <f>(E19+F19+G19+H19+I19+J19+K19+L19-M19)</f>
        <v>79</v>
      </c>
      <c r="O19" s="6">
        <v>11</v>
      </c>
    </row>
    <row r="20" spans="1:15">
      <c r="A20" s="1" t="s">
        <v>47</v>
      </c>
      <c r="B20" s="1" t="s">
        <v>44</v>
      </c>
      <c r="C20" s="1" t="s">
        <v>25</v>
      </c>
      <c r="D20" s="2">
        <v>777</v>
      </c>
      <c r="E20" s="1">
        <v>5</v>
      </c>
      <c r="F20" s="1">
        <v>2</v>
      </c>
      <c r="G20" s="1">
        <v>4</v>
      </c>
      <c r="H20" s="1">
        <v>2</v>
      </c>
      <c r="I20" s="1" t="s">
        <v>18</v>
      </c>
      <c r="J20" s="1" t="s">
        <v>9</v>
      </c>
      <c r="K20" s="1" t="s">
        <v>9</v>
      </c>
      <c r="L20" s="1">
        <v>13</v>
      </c>
      <c r="M20" s="1" t="s">
        <v>9</v>
      </c>
      <c r="N20" s="1">
        <f>(E20+F20+G20+H20+28+28+28+L20-28)</f>
        <v>82</v>
      </c>
      <c r="O20" s="6">
        <v>12</v>
      </c>
    </row>
    <row r="21" spans="1:15">
      <c r="A21" s="1" t="s">
        <v>45</v>
      </c>
      <c r="B21" s="1" t="s">
        <v>44</v>
      </c>
      <c r="C21" s="1" t="s">
        <v>25</v>
      </c>
      <c r="D21" s="2">
        <v>306</v>
      </c>
      <c r="E21" s="1">
        <v>9</v>
      </c>
      <c r="F21" s="1">
        <v>15</v>
      </c>
      <c r="G21" s="1">
        <v>16</v>
      </c>
      <c r="H21" s="1" t="s">
        <v>10</v>
      </c>
      <c r="I21" s="1">
        <v>17</v>
      </c>
      <c r="J21" s="1">
        <v>16</v>
      </c>
      <c r="K21" s="1">
        <v>8</v>
      </c>
      <c r="L21" s="1">
        <v>4</v>
      </c>
      <c r="M21" s="1" t="s">
        <v>10</v>
      </c>
      <c r="N21" s="1">
        <f>(E21+F21+G21+28+I21+J21+K21+L21-28)</f>
        <v>85</v>
      </c>
      <c r="O21" s="6">
        <v>13</v>
      </c>
    </row>
    <row r="22" spans="1:15">
      <c r="A22" s="1" t="s">
        <v>58</v>
      </c>
      <c r="B22" s="1" t="s">
        <v>54</v>
      </c>
      <c r="C22" s="1" t="s">
        <v>22</v>
      </c>
      <c r="D22" s="2">
        <v>138</v>
      </c>
      <c r="E22" s="1">
        <v>13</v>
      </c>
      <c r="F22" s="1">
        <v>16</v>
      </c>
      <c r="G22" s="1">
        <v>15</v>
      </c>
      <c r="H22" s="1">
        <v>15</v>
      </c>
      <c r="I22" s="1">
        <v>11</v>
      </c>
      <c r="J22" s="1">
        <v>8</v>
      </c>
      <c r="K22" s="1">
        <v>11</v>
      </c>
      <c r="L22" s="1">
        <v>14</v>
      </c>
      <c r="M22" s="1">
        <v>16</v>
      </c>
      <c r="N22" s="1">
        <f>(E22+F22+G22+H22+I22+J22+K22+L22-M22)</f>
        <v>87</v>
      </c>
      <c r="O22" s="6">
        <v>14</v>
      </c>
    </row>
    <row r="23" spans="1:15">
      <c r="A23" s="1" t="s">
        <v>46</v>
      </c>
      <c r="B23" s="1" t="s">
        <v>44</v>
      </c>
      <c r="C23" s="1" t="s">
        <v>22</v>
      </c>
      <c r="D23" s="2">
        <v>206</v>
      </c>
      <c r="E23" s="1">
        <v>17</v>
      </c>
      <c r="F23" s="1">
        <v>21</v>
      </c>
      <c r="G23" s="1">
        <v>19</v>
      </c>
      <c r="H23" s="1">
        <v>17</v>
      </c>
      <c r="I23" s="1">
        <v>12</v>
      </c>
      <c r="J23" s="1">
        <v>7</v>
      </c>
      <c r="K23" s="1">
        <v>5</v>
      </c>
      <c r="L23" s="1">
        <v>16</v>
      </c>
      <c r="M23" s="1">
        <v>21</v>
      </c>
      <c r="N23" s="1">
        <f>(E23+F23+G23+H23+I23+J23+K23+L23-M23)</f>
        <v>93</v>
      </c>
      <c r="O23" s="6">
        <v>15</v>
      </c>
    </row>
    <row r="24" spans="1:15">
      <c r="A24" s="1" t="s">
        <v>59</v>
      </c>
      <c r="B24" s="1" t="s">
        <v>54</v>
      </c>
      <c r="C24" s="1" t="s">
        <v>22</v>
      </c>
      <c r="D24" s="2">
        <v>194811</v>
      </c>
      <c r="E24" s="1">
        <v>16</v>
      </c>
      <c r="F24" s="1">
        <v>13</v>
      </c>
      <c r="G24" s="1">
        <v>14</v>
      </c>
      <c r="H24" s="1">
        <v>13</v>
      </c>
      <c r="I24" s="1">
        <v>18</v>
      </c>
      <c r="J24" s="1">
        <v>17</v>
      </c>
      <c r="K24" s="1">
        <v>15</v>
      </c>
      <c r="L24" s="1" t="s">
        <v>9</v>
      </c>
      <c r="M24" s="1" t="s">
        <v>9</v>
      </c>
      <c r="N24" s="1">
        <f>(E24+F24+G24+H24+I24+J24+K24+28-28)</f>
        <v>106</v>
      </c>
      <c r="O24" s="6">
        <v>16</v>
      </c>
    </row>
    <row r="25" spans="1:15">
      <c r="A25" s="1" t="s">
        <v>32</v>
      </c>
      <c r="B25" s="1" t="s">
        <v>29</v>
      </c>
      <c r="C25" s="1" t="s">
        <v>25</v>
      </c>
      <c r="D25" s="2" t="s">
        <v>5</v>
      </c>
      <c r="E25" s="1">
        <v>8</v>
      </c>
      <c r="F25" s="1">
        <v>8</v>
      </c>
      <c r="G25" s="1">
        <v>11</v>
      </c>
      <c r="H25" s="1">
        <v>11</v>
      </c>
      <c r="I25" s="1" t="s">
        <v>18</v>
      </c>
      <c r="J25" s="1" t="s">
        <v>9</v>
      </c>
      <c r="K25" s="1" t="s">
        <v>9</v>
      </c>
      <c r="L25" s="1">
        <v>15</v>
      </c>
      <c r="M25" s="1" t="s">
        <v>18</v>
      </c>
      <c r="N25" s="1">
        <f>(E25+F25+G25+H25+28+28+28+L25-28)</f>
        <v>109</v>
      </c>
      <c r="O25" s="6">
        <v>17</v>
      </c>
    </row>
    <row r="26" spans="1:15">
      <c r="A26" s="1" t="s">
        <v>36</v>
      </c>
      <c r="B26" s="1" t="s">
        <v>37</v>
      </c>
      <c r="C26" s="1" t="s">
        <v>25</v>
      </c>
      <c r="D26" s="2" t="s">
        <v>4</v>
      </c>
      <c r="E26" s="1">
        <v>6</v>
      </c>
      <c r="F26" s="1">
        <v>7</v>
      </c>
      <c r="G26" s="1">
        <v>7</v>
      </c>
      <c r="H26" s="1">
        <v>7</v>
      </c>
      <c r="I26" s="1" t="s">
        <v>9</v>
      </c>
      <c r="J26" s="1" t="s">
        <v>9</v>
      </c>
      <c r="K26" s="1" t="s">
        <v>9</v>
      </c>
      <c r="L26" s="1" t="s">
        <v>9</v>
      </c>
      <c r="M26" s="1" t="s">
        <v>9</v>
      </c>
      <c r="N26" s="1">
        <f>(E26+F26+G26+H26+28+28+28+28-28)</f>
        <v>111</v>
      </c>
      <c r="O26" s="6">
        <v>18</v>
      </c>
    </row>
    <row r="27" spans="1:15">
      <c r="A27" s="1" t="s">
        <v>30</v>
      </c>
      <c r="B27" s="1" t="s">
        <v>29</v>
      </c>
      <c r="C27" s="1" t="s">
        <v>22</v>
      </c>
      <c r="D27" s="2" t="s">
        <v>7</v>
      </c>
      <c r="E27" s="1">
        <v>21</v>
      </c>
      <c r="F27" s="1">
        <v>17</v>
      </c>
      <c r="G27" s="1">
        <v>20</v>
      </c>
      <c r="H27" s="1">
        <v>19</v>
      </c>
      <c r="I27" s="1">
        <v>14</v>
      </c>
      <c r="J27" s="1">
        <v>9</v>
      </c>
      <c r="K27" s="1">
        <v>13</v>
      </c>
      <c r="L27" s="1">
        <v>20</v>
      </c>
      <c r="M27" s="1">
        <v>21</v>
      </c>
      <c r="N27" s="1">
        <f>(E27+F27+G27+H27+I27+J27+K27+L27-M27)</f>
        <v>112</v>
      </c>
      <c r="O27" s="6">
        <v>19</v>
      </c>
    </row>
    <row r="28" spans="1:15">
      <c r="A28" s="1" t="s">
        <v>52</v>
      </c>
      <c r="B28" s="1" t="s">
        <v>51</v>
      </c>
      <c r="C28" s="1" t="s">
        <v>22</v>
      </c>
      <c r="D28" s="2">
        <v>15</v>
      </c>
      <c r="E28" s="1">
        <v>18</v>
      </c>
      <c r="F28" s="1">
        <v>20</v>
      </c>
      <c r="G28" s="1">
        <v>17</v>
      </c>
      <c r="H28" s="1">
        <v>20</v>
      </c>
      <c r="I28" s="1">
        <v>15</v>
      </c>
      <c r="J28" s="1">
        <v>11</v>
      </c>
      <c r="K28" s="1" t="s">
        <v>18</v>
      </c>
      <c r="L28" s="1">
        <v>17</v>
      </c>
      <c r="M28" s="1" t="s">
        <v>18</v>
      </c>
      <c r="N28" s="1">
        <f>(E28+F28+G28+H28+I28+J28+28+L28-28)</f>
        <v>118</v>
      </c>
      <c r="O28" s="6">
        <v>20</v>
      </c>
    </row>
    <row r="29" spans="1:15">
      <c r="A29" s="1" t="s">
        <v>20</v>
      </c>
      <c r="B29" s="1" t="s">
        <v>21</v>
      </c>
      <c r="C29" s="1" t="s">
        <v>22</v>
      </c>
      <c r="D29" s="2">
        <v>1</v>
      </c>
      <c r="E29" s="1">
        <v>19</v>
      </c>
      <c r="F29" s="1">
        <v>24</v>
      </c>
      <c r="G29" s="1">
        <v>24</v>
      </c>
      <c r="H29" s="1">
        <v>23</v>
      </c>
      <c r="I29" s="1">
        <v>21</v>
      </c>
      <c r="J29" s="1">
        <v>13</v>
      </c>
      <c r="K29" s="1" t="s">
        <v>18</v>
      </c>
      <c r="L29" s="1">
        <v>21</v>
      </c>
      <c r="M29" s="1" t="s">
        <v>18</v>
      </c>
      <c r="N29" s="1">
        <f>(E29+F29+G29+H29+I29+J29+28+L29-28)</f>
        <v>145</v>
      </c>
      <c r="O29" s="6">
        <v>21</v>
      </c>
    </row>
    <row r="30" spans="1:15">
      <c r="A30" s="1" t="s">
        <v>40</v>
      </c>
      <c r="B30" s="1" t="s">
        <v>39</v>
      </c>
      <c r="C30" s="1" t="s">
        <v>22</v>
      </c>
      <c r="D30" s="2">
        <v>11</v>
      </c>
      <c r="E30" s="1">
        <v>22</v>
      </c>
      <c r="F30" s="1">
        <v>23</v>
      </c>
      <c r="G30" s="1">
        <v>22</v>
      </c>
      <c r="H30" s="1" t="s">
        <v>9</v>
      </c>
      <c r="I30" s="1">
        <v>14</v>
      </c>
      <c r="J30" s="1" t="s">
        <v>18</v>
      </c>
      <c r="K30" s="1" t="s">
        <v>9</v>
      </c>
      <c r="L30" s="1">
        <v>19</v>
      </c>
      <c r="M30" s="1" t="s">
        <v>18</v>
      </c>
      <c r="N30" s="1">
        <f>(E30+F30+G30+28+I30+28+28+L30-28)</f>
        <v>156</v>
      </c>
      <c r="O30" s="6">
        <v>22</v>
      </c>
    </row>
    <row r="31" spans="1:15">
      <c r="A31" s="1" t="s">
        <v>28</v>
      </c>
      <c r="B31" s="1" t="s">
        <v>29</v>
      </c>
      <c r="C31" s="1" t="s">
        <v>22</v>
      </c>
      <c r="D31" s="2" t="s">
        <v>8</v>
      </c>
      <c r="E31" s="1" t="s">
        <v>9</v>
      </c>
      <c r="F31" s="1">
        <v>19</v>
      </c>
      <c r="G31" s="1">
        <v>21</v>
      </c>
      <c r="H31" s="1">
        <v>18</v>
      </c>
      <c r="I31" s="1" t="s">
        <v>10</v>
      </c>
      <c r="J31" s="1" t="s">
        <v>10</v>
      </c>
      <c r="K31" s="1" t="s">
        <v>10</v>
      </c>
      <c r="L31" s="1">
        <v>18</v>
      </c>
      <c r="M31" s="1" t="s">
        <v>10</v>
      </c>
      <c r="N31" s="1">
        <f>(28+F31+G31+H31+28+28+28+L31-28)</f>
        <v>160</v>
      </c>
      <c r="O31" s="6">
        <v>23</v>
      </c>
    </row>
    <row r="32" spans="1:15">
      <c r="A32" s="1" t="s">
        <v>67</v>
      </c>
      <c r="B32" s="1" t="s">
        <v>27</v>
      </c>
      <c r="C32" s="1" t="s">
        <v>22</v>
      </c>
      <c r="D32" s="2" t="s">
        <v>6</v>
      </c>
      <c r="E32" s="1">
        <v>20</v>
      </c>
      <c r="F32" s="1">
        <v>22</v>
      </c>
      <c r="G32" s="1">
        <v>23</v>
      </c>
      <c r="H32" s="1">
        <v>21</v>
      </c>
      <c r="I32" s="1">
        <v>19</v>
      </c>
      <c r="J32" s="1" t="s">
        <v>18</v>
      </c>
      <c r="K32" s="1" t="s">
        <v>9</v>
      </c>
      <c r="L32" s="1" t="s">
        <v>9</v>
      </c>
      <c r="M32" s="1" t="s">
        <v>18</v>
      </c>
      <c r="N32" s="1">
        <f>(E32+F32+G32+H32+I32+28+28+28-28)</f>
        <v>161</v>
      </c>
      <c r="O32" s="6">
        <v>24</v>
      </c>
    </row>
    <row r="33" spans="1:15">
      <c r="A33" s="1" t="s">
        <v>43</v>
      </c>
      <c r="B33" s="1" t="s">
        <v>44</v>
      </c>
      <c r="C33" s="1" t="s">
        <v>22</v>
      </c>
      <c r="D33" s="2">
        <v>203</v>
      </c>
      <c r="E33" s="1">
        <v>23</v>
      </c>
      <c r="F33" s="1">
        <v>26</v>
      </c>
      <c r="G33" s="1">
        <v>25</v>
      </c>
      <c r="H33" s="1">
        <v>22</v>
      </c>
      <c r="I33" s="1" t="s">
        <v>18</v>
      </c>
      <c r="J33" s="1" t="s">
        <v>9</v>
      </c>
      <c r="K33" s="1" t="s">
        <v>9</v>
      </c>
      <c r="L33" s="1" t="s">
        <v>9</v>
      </c>
      <c r="M33" s="1" t="s">
        <v>18</v>
      </c>
      <c r="N33" s="1">
        <f>(E33+F33+G33+H33+28+28+28+28-28)</f>
        <v>180</v>
      </c>
      <c r="O33" s="6">
        <v>25</v>
      </c>
    </row>
    <row r="34" spans="1:15">
      <c r="A34" s="1" t="s">
        <v>26</v>
      </c>
      <c r="B34" s="1" t="s">
        <v>27</v>
      </c>
      <c r="C34" s="1" t="s">
        <v>22</v>
      </c>
      <c r="D34" s="2">
        <v>28</v>
      </c>
      <c r="E34" s="1" t="s">
        <v>9</v>
      </c>
      <c r="F34" s="1">
        <v>25</v>
      </c>
      <c r="G34" s="1">
        <v>26</v>
      </c>
      <c r="H34" s="1">
        <v>24</v>
      </c>
      <c r="I34" s="1" t="s">
        <v>18</v>
      </c>
      <c r="J34" s="1" t="s">
        <v>9</v>
      </c>
      <c r="K34" s="1" t="s">
        <v>18</v>
      </c>
      <c r="L34" s="1">
        <v>22</v>
      </c>
      <c r="M34" s="1" t="s">
        <v>18</v>
      </c>
      <c r="N34" s="1">
        <f>(28+F34+G34+H34+28+28+28+L34-28)</f>
        <v>181</v>
      </c>
      <c r="O34" s="6">
        <v>26</v>
      </c>
    </row>
    <row r="35" spans="1:15">
      <c r="A35" s="1" t="s">
        <v>48</v>
      </c>
      <c r="B35" s="1" t="s">
        <v>44</v>
      </c>
      <c r="C35" s="1" t="s">
        <v>22</v>
      </c>
      <c r="D35" s="2">
        <v>98076</v>
      </c>
      <c r="E35" s="1" t="s">
        <v>10</v>
      </c>
      <c r="F35" s="1" t="s">
        <v>9</v>
      </c>
      <c r="G35" s="1" t="s">
        <v>9</v>
      </c>
      <c r="H35" s="1" t="s">
        <v>9</v>
      </c>
      <c r="I35" s="1">
        <v>20</v>
      </c>
      <c r="J35" s="1" t="s">
        <v>18</v>
      </c>
      <c r="K35" s="1" t="s">
        <v>9</v>
      </c>
      <c r="L35" s="1" t="s">
        <v>9</v>
      </c>
      <c r="M35" s="1" t="s">
        <v>10</v>
      </c>
      <c r="N35" s="1">
        <f>(28+28+28+28+I35+28+28+28-28)</f>
        <v>188</v>
      </c>
      <c r="O35" s="6">
        <v>27</v>
      </c>
    </row>
    <row r="38" spans="1:15" ht="15.75">
      <c r="A38" s="11" t="s">
        <v>60</v>
      </c>
    </row>
    <row r="39" spans="1:15">
      <c r="A39" s="4" t="s">
        <v>19</v>
      </c>
      <c r="B39" s="4" t="s">
        <v>65</v>
      </c>
      <c r="C39" s="4" t="s">
        <v>66</v>
      </c>
      <c r="D39" s="5" t="s">
        <v>0</v>
      </c>
      <c r="E39" s="4" t="s">
        <v>1</v>
      </c>
      <c r="F39" s="4" t="s">
        <v>2</v>
      </c>
      <c r="G39" s="4" t="s">
        <v>3</v>
      </c>
      <c r="H39" s="4" t="s">
        <v>11</v>
      </c>
      <c r="I39" s="4" t="s">
        <v>12</v>
      </c>
      <c r="J39" s="4" t="s">
        <v>13</v>
      </c>
      <c r="K39" s="4" t="s">
        <v>14</v>
      </c>
      <c r="L39" s="4" t="s">
        <v>15</v>
      </c>
      <c r="M39" s="4" t="s">
        <v>16</v>
      </c>
      <c r="N39" s="4" t="s">
        <v>17</v>
      </c>
      <c r="O39" s="6" t="s">
        <v>64</v>
      </c>
    </row>
    <row r="40" spans="1:15">
      <c r="A40" s="1" t="s">
        <v>56</v>
      </c>
      <c r="B40" s="1" t="s">
        <v>54</v>
      </c>
      <c r="C40" s="1" t="s">
        <v>57</v>
      </c>
      <c r="D40" s="2">
        <v>196711</v>
      </c>
      <c r="E40" s="1">
        <v>3</v>
      </c>
      <c r="F40" s="1">
        <v>3</v>
      </c>
      <c r="G40" s="1">
        <v>3</v>
      </c>
      <c r="H40" s="1">
        <v>9</v>
      </c>
      <c r="I40" s="1">
        <v>6</v>
      </c>
      <c r="J40" s="1">
        <v>3</v>
      </c>
      <c r="K40" s="1">
        <v>2</v>
      </c>
      <c r="L40" s="1">
        <v>11</v>
      </c>
      <c r="M40" s="1">
        <v>11</v>
      </c>
      <c r="N40" s="1">
        <f t="shared" ref="N40" si="1">(E40+F40+G40+H40+I40+J40+K40+L40-M40)</f>
        <v>29</v>
      </c>
      <c r="O40" s="6">
        <v>1</v>
      </c>
    </row>
    <row r="42" spans="1:15" ht="15.75">
      <c r="A42" s="11" t="s">
        <v>61</v>
      </c>
    </row>
    <row r="43" spans="1:15">
      <c r="A43" s="4" t="s">
        <v>19</v>
      </c>
      <c r="B43" s="4" t="s">
        <v>65</v>
      </c>
      <c r="C43" s="4" t="s">
        <v>66</v>
      </c>
      <c r="D43" s="5" t="s">
        <v>0</v>
      </c>
      <c r="E43" s="4" t="s">
        <v>1</v>
      </c>
      <c r="F43" s="4" t="s">
        <v>2</v>
      </c>
      <c r="G43" s="4" t="s">
        <v>3</v>
      </c>
      <c r="H43" s="4" t="s">
        <v>11</v>
      </c>
      <c r="I43" s="4" t="s">
        <v>12</v>
      </c>
      <c r="J43" s="4" t="s">
        <v>13</v>
      </c>
      <c r="K43" s="4" t="s">
        <v>14</v>
      </c>
      <c r="L43" s="4" t="s">
        <v>15</v>
      </c>
      <c r="M43" s="4" t="s">
        <v>16</v>
      </c>
      <c r="N43" s="4" t="s">
        <v>17</v>
      </c>
      <c r="O43" s="6" t="s">
        <v>64</v>
      </c>
    </row>
    <row r="44" spans="1:15">
      <c r="A44" s="1" t="s">
        <v>23</v>
      </c>
      <c r="B44" s="1" t="s">
        <v>24</v>
      </c>
      <c r="C44" s="1" t="s">
        <v>25</v>
      </c>
      <c r="D44" s="2">
        <v>176953</v>
      </c>
      <c r="E44" s="1">
        <v>1</v>
      </c>
      <c r="F44" s="1">
        <v>1</v>
      </c>
      <c r="G44" s="1">
        <v>1</v>
      </c>
      <c r="H44" s="1">
        <v>1</v>
      </c>
      <c r="I44" s="1">
        <v>2</v>
      </c>
      <c r="J44" s="1">
        <v>2</v>
      </c>
      <c r="K44" s="1">
        <v>7</v>
      </c>
      <c r="L44" s="1">
        <v>1</v>
      </c>
      <c r="M44" s="1">
        <v>7</v>
      </c>
      <c r="N44" s="1">
        <f>(E44+F44+G44+H44+I44+J44+K44+L44-M44)</f>
        <v>9</v>
      </c>
      <c r="O44" s="6">
        <v>1</v>
      </c>
    </row>
    <row r="45" spans="1:15">
      <c r="A45" s="1" t="s">
        <v>55</v>
      </c>
      <c r="B45" s="1" t="s">
        <v>54</v>
      </c>
      <c r="C45" s="1" t="s">
        <v>25</v>
      </c>
      <c r="D45" s="2">
        <v>10</v>
      </c>
      <c r="E45" s="1">
        <v>2</v>
      </c>
      <c r="F45" s="1">
        <v>6</v>
      </c>
      <c r="G45" s="1">
        <v>5</v>
      </c>
      <c r="H45" s="1">
        <v>10</v>
      </c>
      <c r="I45" s="1">
        <v>3</v>
      </c>
      <c r="J45" s="1">
        <v>5</v>
      </c>
      <c r="K45" s="1">
        <v>3</v>
      </c>
      <c r="L45" s="1">
        <v>6</v>
      </c>
      <c r="M45" s="1">
        <v>10</v>
      </c>
      <c r="N45" s="1">
        <f t="shared" ref="N45:N47" si="2">(E45+F45+G45+H45+I45+J45+K45+L45-M45)</f>
        <v>30</v>
      </c>
      <c r="O45" s="6">
        <v>2</v>
      </c>
    </row>
    <row r="46" spans="1:15">
      <c r="A46" s="1" t="s">
        <v>41</v>
      </c>
      <c r="B46" s="1" t="s">
        <v>42</v>
      </c>
      <c r="C46" s="1" t="s">
        <v>25</v>
      </c>
      <c r="D46" s="2">
        <v>27</v>
      </c>
      <c r="E46" s="1" t="s">
        <v>9</v>
      </c>
      <c r="F46" s="1">
        <v>5</v>
      </c>
      <c r="G46" s="1">
        <v>2</v>
      </c>
      <c r="H46" s="1">
        <v>3</v>
      </c>
      <c r="I46" s="1">
        <v>7</v>
      </c>
      <c r="J46" s="1">
        <v>14</v>
      </c>
      <c r="K46" s="1">
        <v>14</v>
      </c>
      <c r="L46" s="1">
        <v>5</v>
      </c>
      <c r="M46" s="1" t="s">
        <v>9</v>
      </c>
      <c r="N46" s="1">
        <f>(28+F46+G46+H46+I46+J46+K46+L46-28)</f>
        <v>50</v>
      </c>
      <c r="O46" s="6">
        <v>3</v>
      </c>
    </row>
    <row r="47" spans="1:15">
      <c r="A47" s="1" t="s">
        <v>73</v>
      </c>
      <c r="B47" s="1" t="s">
        <v>34</v>
      </c>
      <c r="C47" s="1" t="s">
        <v>25</v>
      </c>
      <c r="D47" s="2">
        <v>514</v>
      </c>
      <c r="E47" s="1">
        <v>4</v>
      </c>
      <c r="F47" s="1">
        <v>4</v>
      </c>
      <c r="G47" s="1">
        <v>6</v>
      </c>
      <c r="H47" s="1">
        <v>4</v>
      </c>
      <c r="I47" s="1">
        <v>13</v>
      </c>
      <c r="J47" s="1">
        <v>15</v>
      </c>
      <c r="K47" s="1">
        <v>12</v>
      </c>
      <c r="L47" s="1">
        <v>9</v>
      </c>
      <c r="M47" s="1">
        <v>16</v>
      </c>
      <c r="N47" s="1">
        <f t="shared" si="2"/>
        <v>51</v>
      </c>
      <c r="O47" s="6">
        <v>4</v>
      </c>
    </row>
    <row r="48" spans="1:15">
      <c r="A48" s="1" t="s">
        <v>47</v>
      </c>
      <c r="B48" s="1" t="s">
        <v>44</v>
      </c>
      <c r="C48" s="1" t="s">
        <v>25</v>
      </c>
      <c r="D48" s="2">
        <v>777</v>
      </c>
      <c r="E48" s="1">
        <v>5</v>
      </c>
      <c r="F48" s="1">
        <v>2</v>
      </c>
      <c r="G48" s="1">
        <v>4</v>
      </c>
      <c r="H48" s="1">
        <v>2</v>
      </c>
      <c r="I48" s="1" t="s">
        <v>18</v>
      </c>
      <c r="J48" s="1" t="s">
        <v>9</v>
      </c>
      <c r="K48" s="1" t="s">
        <v>9</v>
      </c>
      <c r="L48" s="1">
        <v>13</v>
      </c>
      <c r="M48" s="1" t="s">
        <v>9</v>
      </c>
      <c r="N48" s="1">
        <f>(E48+F48+G48+H48+28+28+28+L48-28)</f>
        <v>82</v>
      </c>
      <c r="O48" s="6">
        <v>5</v>
      </c>
    </row>
    <row r="49" spans="1:15">
      <c r="A49" s="1" t="s">
        <v>45</v>
      </c>
      <c r="B49" s="1" t="s">
        <v>44</v>
      </c>
      <c r="C49" s="1" t="s">
        <v>25</v>
      </c>
      <c r="D49" s="2">
        <v>306</v>
      </c>
      <c r="E49" s="1">
        <v>9</v>
      </c>
      <c r="F49" s="1">
        <v>15</v>
      </c>
      <c r="G49" s="1">
        <v>16</v>
      </c>
      <c r="H49" s="1" t="s">
        <v>10</v>
      </c>
      <c r="I49" s="1">
        <v>17</v>
      </c>
      <c r="J49" s="1">
        <v>16</v>
      </c>
      <c r="K49" s="1">
        <v>8</v>
      </c>
      <c r="L49" s="1">
        <v>4</v>
      </c>
      <c r="M49" s="1" t="s">
        <v>10</v>
      </c>
      <c r="N49" s="1">
        <f>(E49+F49+G49+28+I49+J49+K49+L49-28)</f>
        <v>85</v>
      </c>
      <c r="O49" s="6">
        <v>6</v>
      </c>
    </row>
    <row r="50" spans="1:15">
      <c r="A50" s="1" t="s">
        <v>32</v>
      </c>
      <c r="B50" s="1" t="s">
        <v>29</v>
      </c>
      <c r="C50" s="1" t="s">
        <v>25</v>
      </c>
      <c r="D50" s="2" t="s">
        <v>5</v>
      </c>
      <c r="E50" s="1">
        <v>8</v>
      </c>
      <c r="F50" s="1">
        <v>8</v>
      </c>
      <c r="G50" s="1">
        <v>11</v>
      </c>
      <c r="H50" s="1">
        <v>11</v>
      </c>
      <c r="I50" s="1" t="s">
        <v>18</v>
      </c>
      <c r="J50" s="1" t="s">
        <v>9</v>
      </c>
      <c r="K50" s="1" t="s">
        <v>9</v>
      </c>
      <c r="L50" s="1">
        <v>15</v>
      </c>
      <c r="M50" s="1" t="s">
        <v>18</v>
      </c>
      <c r="N50" s="1">
        <f>(E50+F50+G50+H50+28+28+28+L50-28)</f>
        <v>109</v>
      </c>
      <c r="O50" s="6">
        <v>7</v>
      </c>
    </row>
    <row r="51" spans="1:15">
      <c r="A51" s="1" t="s">
        <v>36</v>
      </c>
      <c r="B51" s="1" t="s">
        <v>37</v>
      </c>
      <c r="C51" s="1" t="s">
        <v>25</v>
      </c>
      <c r="D51" s="2" t="s">
        <v>4</v>
      </c>
      <c r="E51" s="1">
        <v>6</v>
      </c>
      <c r="F51" s="1">
        <v>7</v>
      </c>
      <c r="G51" s="1">
        <v>7</v>
      </c>
      <c r="H51" s="1">
        <v>7</v>
      </c>
      <c r="I51" s="1" t="s">
        <v>9</v>
      </c>
      <c r="J51" s="1" t="s">
        <v>9</v>
      </c>
      <c r="K51" s="1" t="s">
        <v>9</v>
      </c>
      <c r="L51" s="1" t="s">
        <v>9</v>
      </c>
      <c r="M51" s="1" t="s">
        <v>9</v>
      </c>
      <c r="N51" s="1">
        <f>(E51+F51+G51+H51+28+28+28+28-28)</f>
        <v>111</v>
      </c>
      <c r="O51" s="6">
        <v>8</v>
      </c>
    </row>
    <row r="53" spans="1:15" ht="15.75">
      <c r="A53" s="11" t="s">
        <v>62</v>
      </c>
    </row>
    <row r="54" spans="1:15">
      <c r="A54" s="4" t="s">
        <v>19</v>
      </c>
      <c r="B54" s="4" t="s">
        <v>65</v>
      </c>
      <c r="C54" s="4" t="s">
        <v>66</v>
      </c>
      <c r="D54" s="5" t="s">
        <v>0</v>
      </c>
      <c r="E54" s="4" t="s">
        <v>1</v>
      </c>
      <c r="F54" s="4" t="s">
        <v>2</v>
      </c>
      <c r="G54" s="4" t="s">
        <v>3</v>
      </c>
      <c r="H54" s="4" t="s">
        <v>11</v>
      </c>
      <c r="I54" s="4" t="s">
        <v>12</v>
      </c>
      <c r="J54" s="4" t="s">
        <v>13</v>
      </c>
      <c r="K54" s="4" t="s">
        <v>14</v>
      </c>
      <c r="L54" s="4" t="s">
        <v>15</v>
      </c>
      <c r="M54" s="4" t="s">
        <v>16</v>
      </c>
      <c r="N54" s="4" t="s">
        <v>17</v>
      </c>
      <c r="O54" s="6" t="s">
        <v>64</v>
      </c>
    </row>
    <row r="55" spans="1:15">
      <c r="A55" s="1" t="s">
        <v>53</v>
      </c>
      <c r="B55" s="1" t="s">
        <v>54</v>
      </c>
      <c r="C55" s="1" t="s">
        <v>22</v>
      </c>
      <c r="D55" s="2">
        <v>200945</v>
      </c>
      <c r="E55" s="1">
        <v>7</v>
      </c>
      <c r="F55" s="1">
        <v>10</v>
      </c>
      <c r="G55" s="1">
        <v>10</v>
      </c>
      <c r="H55" s="1">
        <v>12</v>
      </c>
      <c r="I55" s="1">
        <v>5</v>
      </c>
      <c r="J55" s="1">
        <v>1</v>
      </c>
      <c r="K55" s="1">
        <v>1</v>
      </c>
      <c r="L55" s="1">
        <v>2</v>
      </c>
      <c r="M55" s="1">
        <v>12</v>
      </c>
      <c r="N55" s="1">
        <f t="shared" ref="N55:N57" si="3">(E55+F55+G55+H55+I55+J55+K55+L55-M55)</f>
        <v>36</v>
      </c>
      <c r="O55" s="6">
        <v>1</v>
      </c>
    </row>
    <row r="56" spans="1:15">
      <c r="A56" s="1" t="s">
        <v>49</v>
      </c>
      <c r="B56" s="1" t="s">
        <v>37</v>
      </c>
      <c r="C56" s="1" t="s">
        <v>22</v>
      </c>
      <c r="D56" s="2">
        <v>203206</v>
      </c>
      <c r="E56" s="1">
        <v>10</v>
      </c>
      <c r="F56" s="1">
        <v>9</v>
      </c>
      <c r="G56" s="1">
        <v>8</v>
      </c>
      <c r="H56" s="1">
        <v>5</v>
      </c>
      <c r="I56" s="1">
        <v>8</v>
      </c>
      <c r="J56" s="1">
        <v>4</v>
      </c>
      <c r="K56" s="1">
        <v>6</v>
      </c>
      <c r="L56" s="1">
        <v>3</v>
      </c>
      <c r="M56" s="1">
        <v>10</v>
      </c>
      <c r="N56" s="1">
        <f t="shared" si="3"/>
        <v>43</v>
      </c>
      <c r="O56" s="6">
        <v>2</v>
      </c>
    </row>
    <row r="57" spans="1:15">
      <c r="A57" s="1" t="s">
        <v>35</v>
      </c>
      <c r="B57" s="1" t="s">
        <v>34</v>
      </c>
      <c r="C57" s="1" t="s">
        <v>22</v>
      </c>
      <c r="D57" s="2">
        <v>48</v>
      </c>
      <c r="E57" s="1">
        <v>12</v>
      </c>
      <c r="F57" s="1">
        <v>12</v>
      </c>
      <c r="G57" s="1">
        <v>9</v>
      </c>
      <c r="H57" s="1">
        <v>8</v>
      </c>
      <c r="I57" s="1">
        <v>9</v>
      </c>
      <c r="J57" s="1">
        <v>12</v>
      </c>
      <c r="K57" s="1">
        <v>10</v>
      </c>
      <c r="L57" s="1">
        <v>7</v>
      </c>
      <c r="M57" s="1">
        <v>13</v>
      </c>
      <c r="N57" s="1">
        <f t="shared" si="3"/>
        <v>66</v>
      </c>
      <c r="O57" s="6">
        <v>3</v>
      </c>
    </row>
    <row r="58" spans="1:15">
      <c r="A58" s="1" t="s">
        <v>59</v>
      </c>
      <c r="B58" s="1" t="s">
        <v>54</v>
      </c>
      <c r="C58" s="1" t="s">
        <v>22</v>
      </c>
      <c r="D58" s="2">
        <v>194811</v>
      </c>
      <c r="E58" s="1">
        <v>16</v>
      </c>
      <c r="F58" s="1">
        <v>13</v>
      </c>
      <c r="G58" s="1">
        <v>14</v>
      </c>
      <c r="H58" s="1">
        <v>13</v>
      </c>
      <c r="I58" s="1">
        <v>18</v>
      </c>
      <c r="J58" s="1">
        <v>17</v>
      </c>
      <c r="K58" s="1">
        <v>15</v>
      </c>
      <c r="L58" s="1" t="s">
        <v>9</v>
      </c>
      <c r="M58" s="1" t="s">
        <v>9</v>
      </c>
      <c r="N58" s="1">
        <f>(E58+F58+G58+H58+I58+J58+K58+28-28)</f>
        <v>106</v>
      </c>
      <c r="O58" s="6">
        <v>4</v>
      </c>
    </row>
    <row r="59" spans="1:15">
      <c r="A59" s="1" t="s">
        <v>30</v>
      </c>
      <c r="B59" s="1" t="s">
        <v>29</v>
      </c>
      <c r="C59" s="1" t="s">
        <v>22</v>
      </c>
      <c r="D59" s="2" t="s">
        <v>7</v>
      </c>
      <c r="E59" s="1">
        <v>21</v>
      </c>
      <c r="F59" s="1">
        <v>17</v>
      </c>
      <c r="G59" s="1">
        <v>20</v>
      </c>
      <c r="H59" s="1">
        <v>19</v>
      </c>
      <c r="I59" s="1">
        <v>14</v>
      </c>
      <c r="J59" s="1">
        <v>9</v>
      </c>
      <c r="K59" s="1">
        <v>13</v>
      </c>
      <c r="L59" s="1">
        <v>20</v>
      </c>
      <c r="M59" s="1">
        <v>21</v>
      </c>
      <c r="N59" s="1">
        <f>(E59+F59+G59+H59+I59+J59+K59+L59-M59)</f>
        <v>112</v>
      </c>
      <c r="O59" s="6">
        <v>5</v>
      </c>
    </row>
    <row r="60" spans="1:15">
      <c r="A60" s="1" t="s">
        <v>52</v>
      </c>
      <c r="B60" s="1" t="s">
        <v>51</v>
      </c>
      <c r="C60" s="1" t="s">
        <v>22</v>
      </c>
      <c r="D60" s="2">
        <v>15</v>
      </c>
      <c r="E60" s="1">
        <v>18</v>
      </c>
      <c r="F60" s="1">
        <v>20</v>
      </c>
      <c r="G60" s="1">
        <v>17</v>
      </c>
      <c r="H60" s="1">
        <v>20</v>
      </c>
      <c r="I60" s="1">
        <v>15</v>
      </c>
      <c r="J60" s="1">
        <v>11</v>
      </c>
      <c r="K60" s="1" t="s">
        <v>18</v>
      </c>
      <c r="L60" s="1">
        <v>17</v>
      </c>
      <c r="M60" s="1" t="s">
        <v>18</v>
      </c>
      <c r="N60" s="1">
        <f>(E60+F60+G60+H60+I60+J60+28+L60-28)</f>
        <v>118</v>
      </c>
      <c r="O60" s="6">
        <v>6</v>
      </c>
    </row>
    <row r="61" spans="1:15">
      <c r="A61" s="1" t="s">
        <v>20</v>
      </c>
      <c r="B61" s="1" t="s">
        <v>21</v>
      </c>
      <c r="C61" s="1" t="s">
        <v>22</v>
      </c>
      <c r="D61" s="2">
        <v>1</v>
      </c>
      <c r="E61" s="1">
        <v>19</v>
      </c>
      <c r="F61" s="1">
        <v>24</v>
      </c>
      <c r="G61" s="1">
        <v>24</v>
      </c>
      <c r="H61" s="1">
        <v>23</v>
      </c>
      <c r="I61" s="1">
        <v>21</v>
      </c>
      <c r="J61" s="1">
        <v>13</v>
      </c>
      <c r="K61" s="1" t="s">
        <v>18</v>
      </c>
      <c r="L61" s="1">
        <v>21</v>
      </c>
      <c r="M61" s="1" t="s">
        <v>18</v>
      </c>
      <c r="N61" s="1">
        <f>(E61+F61+G61+H61+I61+J61+28+L61-28)</f>
        <v>145</v>
      </c>
      <c r="O61" s="6">
        <v>7</v>
      </c>
    </row>
    <row r="62" spans="1:15">
      <c r="A62" s="1" t="s">
        <v>40</v>
      </c>
      <c r="B62" s="1" t="s">
        <v>39</v>
      </c>
      <c r="C62" s="1" t="s">
        <v>22</v>
      </c>
      <c r="D62" s="2">
        <v>11</v>
      </c>
      <c r="E62" s="1">
        <v>22</v>
      </c>
      <c r="F62" s="1">
        <v>23</v>
      </c>
      <c r="G62" s="1">
        <v>22</v>
      </c>
      <c r="H62" s="1" t="s">
        <v>9</v>
      </c>
      <c r="I62" s="1">
        <v>14</v>
      </c>
      <c r="J62" s="1" t="s">
        <v>18</v>
      </c>
      <c r="K62" s="1" t="s">
        <v>9</v>
      </c>
      <c r="L62" s="1">
        <v>19</v>
      </c>
      <c r="M62" s="1" t="s">
        <v>18</v>
      </c>
      <c r="N62" s="1">
        <f>(E62+F62+G62+28+I62+28+28+L62-28)</f>
        <v>156</v>
      </c>
      <c r="O62" s="6">
        <v>8</v>
      </c>
    </row>
    <row r="63" spans="1:15">
      <c r="A63" s="1" t="s">
        <v>67</v>
      </c>
      <c r="B63" s="1" t="s">
        <v>27</v>
      </c>
      <c r="C63" s="1" t="s">
        <v>22</v>
      </c>
      <c r="D63" s="2" t="s">
        <v>6</v>
      </c>
      <c r="E63" s="1">
        <v>20</v>
      </c>
      <c r="F63" s="1">
        <v>22</v>
      </c>
      <c r="G63" s="1">
        <v>23</v>
      </c>
      <c r="H63" s="1">
        <v>21</v>
      </c>
      <c r="I63" s="1">
        <v>19</v>
      </c>
      <c r="J63" s="1" t="s">
        <v>18</v>
      </c>
      <c r="K63" s="1" t="s">
        <v>9</v>
      </c>
      <c r="L63" s="1" t="s">
        <v>9</v>
      </c>
      <c r="M63" s="1" t="s">
        <v>18</v>
      </c>
      <c r="N63" s="1">
        <f>(E63+F63+G63+H63+I63+28+28+28-28)</f>
        <v>161</v>
      </c>
      <c r="O63" s="6">
        <v>9</v>
      </c>
    </row>
    <row r="64" spans="1:15">
      <c r="A64" s="1" t="s">
        <v>26</v>
      </c>
      <c r="B64" s="1" t="s">
        <v>27</v>
      </c>
      <c r="C64" s="1" t="s">
        <v>22</v>
      </c>
      <c r="D64" s="2">
        <v>28</v>
      </c>
      <c r="E64" s="1" t="s">
        <v>9</v>
      </c>
      <c r="F64" s="1">
        <v>25</v>
      </c>
      <c r="G64" s="1">
        <v>26</v>
      </c>
      <c r="H64" s="1">
        <v>24</v>
      </c>
      <c r="I64" s="1" t="s">
        <v>18</v>
      </c>
      <c r="J64" s="1" t="s">
        <v>9</v>
      </c>
      <c r="K64" s="1" t="s">
        <v>18</v>
      </c>
      <c r="L64" s="1">
        <v>22</v>
      </c>
      <c r="M64" s="1" t="s">
        <v>18</v>
      </c>
      <c r="N64" s="1">
        <f>(28+F64+G64+H64+28+28+28+L64-28)</f>
        <v>181</v>
      </c>
      <c r="O64" s="6">
        <v>10</v>
      </c>
    </row>
    <row r="65" spans="1:15">
      <c r="A65" s="1" t="s">
        <v>48</v>
      </c>
      <c r="B65" s="1" t="s">
        <v>44</v>
      </c>
      <c r="C65" s="1" t="s">
        <v>22</v>
      </c>
      <c r="D65" s="2">
        <v>98076</v>
      </c>
      <c r="E65" s="1" t="s">
        <v>10</v>
      </c>
      <c r="F65" s="1" t="s">
        <v>9</v>
      </c>
      <c r="G65" s="1" t="s">
        <v>9</v>
      </c>
      <c r="H65" s="1" t="s">
        <v>9</v>
      </c>
      <c r="I65" s="1">
        <v>20</v>
      </c>
      <c r="J65" s="1" t="s">
        <v>18</v>
      </c>
      <c r="K65" s="1" t="s">
        <v>9</v>
      </c>
      <c r="L65" s="1" t="s">
        <v>9</v>
      </c>
      <c r="M65" s="1" t="s">
        <v>10</v>
      </c>
      <c r="N65" s="1">
        <f>(28+28+28+28+I65+28+28+28-28)</f>
        <v>188</v>
      </c>
      <c r="O65" s="6">
        <v>11</v>
      </c>
    </row>
    <row r="67" spans="1:15" ht="15.75">
      <c r="A67" s="11" t="s">
        <v>63</v>
      </c>
    </row>
    <row r="68" spans="1:15">
      <c r="A68" s="4" t="s">
        <v>19</v>
      </c>
      <c r="B68" s="4" t="s">
        <v>65</v>
      </c>
      <c r="C68" s="4" t="s">
        <v>66</v>
      </c>
      <c r="D68" s="5" t="s">
        <v>0</v>
      </c>
      <c r="E68" s="4" t="s">
        <v>1</v>
      </c>
      <c r="F68" s="4" t="s">
        <v>2</v>
      </c>
      <c r="G68" s="4" t="s">
        <v>3</v>
      </c>
      <c r="H68" s="4" t="s">
        <v>11</v>
      </c>
      <c r="I68" s="4" t="s">
        <v>12</v>
      </c>
      <c r="J68" s="4" t="s">
        <v>13</v>
      </c>
      <c r="K68" s="4" t="s">
        <v>14</v>
      </c>
      <c r="L68" s="4" t="s">
        <v>15</v>
      </c>
      <c r="M68" s="4" t="s">
        <v>16</v>
      </c>
      <c r="N68" s="4" t="s">
        <v>17</v>
      </c>
      <c r="O68" s="6" t="s">
        <v>64</v>
      </c>
    </row>
    <row r="69" spans="1:15">
      <c r="A69" s="1" t="s">
        <v>31</v>
      </c>
      <c r="B69" s="1" t="s">
        <v>29</v>
      </c>
      <c r="C69" s="1" t="s">
        <v>22</v>
      </c>
      <c r="D69" s="2">
        <v>14</v>
      </c>
      <c r="E69" s="1">
        <v>11</v>
      </c>
      <c r="F69" s="1">
        <v>11</v>
      </c>
      <c r="G69" s="1">
        <v>13</v>
      </c>
      <c r="H69" s="1">
        <v>6</v>
      </c>
      <c r="I69" s="1">
        <v>4</v>
      </c>
      <c r="J69" s="1" t="s">
        <v>9</v>
      </c>
      <c r="K69" s="1">
        <v>9</v>
      </c>
      <c r="L69" s="1">
        <v>12</v>
      </c>
      <c r="M69" s="1" t="s">
        <v>9</v>
      </c>
      <c r="N69" s="1">
        <f>(E69+F69+G69+H69+I69+28+K69+L69-28)</f>
        <v>66</v>
      </c>
      <c r="O69" s="6">
        <v>1</v>
      </c>
    </row>
    <row r="70" spans="1:15">
      <c r="A70" s="1" t="s">
        <v>38</v>
      </c>
      <c r="B70" s="1" t="s">
        <v>39</v>
      </c>
      <c r="C70" s="1" t="s">
        <v>22</v>
      </c>
      <c r="D70" s="2">
        <v>20</v>
      </c>
      <c r="E70" s="1">
        <v>14</v>
      </c>
      <c r="F70" s="1">
        <v>14</v>
      </c>
      <c r="G70" s="1">
        <v>12</v>
      </c>
      <c r="H70" s="1">
        <v>14</v>
      </c>
      <c r="I70" s="1">
        <v>1</v>
      </c>
      <c r="J70" s="1">
        <v>10</v>
      </c>
      <c r="K70" s="1" t="s">
        <v>18</v>
      </c>
      <c r="L70" s="1">
        <v>8</v>
      </c>
      <c r="M70" s="1" t="s">
        <v>18</v>
      </c>
      <c r="N70" s="1">
        <f>(E70+F70+G70+H70+I70+J70+28+L70-28)</f>
        <v>73</v>
      </c>
      <c r="O70" s="6">
        <v>2</v>
      </c>
    </row>
    <row r="71" spans="1:15">
      <c r="A71" s="1" t="s">
        <v>50</v>
      </c>
      <c r="B71" s="1" t="s">
        <v>51</v>
      </c>
      <c r="C71" s="1" t="s">
        <v>22</v>
      </c>
      <c r="D71" s="2">
        <v>360</v>
      </c>
      <c r="E71" s="1">
        <v>15</v>
      </c>
      <c r="F71" s="1">
        <v>18</v>
      </c>
      <c r="G71" s="1">
        <v>18</v>
      </c>
      <c r="H71" s="1">
        <v>16</v>
      </c>
      <c r="I71" s="1">
        <v>10</v>
      </c>
      <c r="J71" s="1">
        <v>6</v>
      </c>
      <c r="K71" s="1">
        <v>4</v>
      </c>
      <c r="L71" s="1">
        <v>10</v>
      </c>
      <c r="M71" s="1">
        <v>18</v>
      </c>
      <c r="N71" s="1">
        <f>(E71+F71+G71+H71+I71+J71+K71+L71-M71)</f>
        <v>79</v>
      </c>
      <c r="O71" s="6">
        <v>3</v>
      </c>
    </row>
    <row r="72" spans="1:15">
      <c r="A72" s="1" t="s">
        <v>58</v>
      </c>
      <c r="B72" s="1" t="s">
        <v>54</v>
      </c>
      <c r="C72" s="1" t="s">
        <v>22</v>
      </c>
      <c r="D72" s="2">
        <v>138</v>
      </c>
      <c r="E72" s="1">
        <v>13</v>
      </c>
      <c r="F72" s="1">
        <v>16</v>
      </c>
      <c r="G72" s="1">
        <v>15</v>
      </c>
      <c r="H72" s="1">
        <v>15</v>
      </c>
      <c r="I72" s="1">
        <v>11</v>
      </c>
      <c r="J72" s="1">
        <v>8</v>
      </c>
      <c r="K72" s="1">
        <v>11</v>
      </c>
      <c r="L72" s="1">
        <v>14</v>
      </c>
      <c r="M72" s="1">
        <v>16</v>
      </c>
      <c r="N72" s="1">
        <f t="shared" ref="N72" si="4">(E72+F72+G72+H72+I72+J72+K72+L72-M72)</f>
        <v>87</v>
      </c>
      <c r="O72" s="6">
        <v>4</v>
      </c>
    </row>
    <row r="73" spans="1:15">
      <c r="A73" s="1" t="s">
        <v>46</v>
      </c>
      <c r="B73" s="1" t="s">
        <v>44</v>
      </c>
      <c r="C73" s="1" t="s">
        <v>22</v>
      </c>
      <c r="D73" s="2">
        <v>206</v>
      </c>
      <c r="E73" s="1">
        <v>17</v>
      </c>
      <c r="F73" s="1">
        <v>21</v>
      </c>
      <c r="G73" s="1">
        <v>19</v>
      </c>
      <c r="H73" s="1">
        <v>17</v>
      </c>
      <c r="I73" s="1">
        <v>12</v>
      </c>
      <c r="J73" s="1">
        <v>7</v>
      </c>
      <c r="K73" s="1">
        <v>5</v>
      </c>
      <c r="L73" s="1">
        <v>16</v>
      </c>
      <c r="M73" s="1">
        <v>21</v>
      </c>
      <c r="N73" s="1">
        <f t="shared" ref="N73" si="5">(E73+F73+G73+H73+I73+J73+K73+L73-M73)</f>
        <v>93</v>
      </c>
      <c r="O73" s="6">
        <v>5</v>
      </c>
    </row>
    <row r="74" spans="1:15">
      <c r="A74" s="1" t="s">
        <v>28</v>
      </c>
      <c r="B74" s="1" t="s">
        <v>29</v>
      </c>
      <c r="C74" s="1" t="s">
        <v>22</v>
      </c>
      <c r="D74" s="2" t="s">
        <v>8</v>
      </c>
      <c r="E74" s="1" t="s">
        <v>9</v>
      </c>
      <c r="F74" s="1">
        <v>19</v>
      </c>
      <c r="G74" s="1">
        <v>21</v>
      </c>
      <c r="H74" s="1">
        <v>18</v>
      </c>
      <c r="I74" s="1" t="s">
        <v>10</v>
      </c>
      <c r="J74" s="1" t="s">
        <v>10</v>
      </c>
      <c r="K74" s="1" t="s">
        <v>10</v>
      </c>
      <c r="L74" s="1">
        <v>18</v>
      </c>
      <c r="M74" s="1" t="s">
        <v>10</v>
      </c>
      <c r="N74" s="1">
        <f>(28+F74+G74+H74+28+28+28+L74-28)</f>
        <v>160</v>
      </c>
      <c r="O74" s="6">
        <v>6</v>
      </c>
    </row>
    <row r="75" spans="1:15">
      <c r="A75" s="1" t="s">
        <v>43</v>
      </c>
      <c r="B75" s="1" t="s">
        <v>44</v>
      </c>
      <c r="C75" s="1" t="s">
        <v>22</v>
      </c>
      <c r="D75" s="2">
        <v>203</v>
      </c>
      <c r="E75" s="1">
        <v>23</v>
      </c>
      <c r="F75" s="1">
        <v>26</v>
      </c>
      <c r="G75" s="1">
        <v>25</v>
      </c>
      <c r="H75" s="1">
        <v>22</v>
      </c>
      <c r="I75" s="1" t="s">
        <v>18</v>
      </c>
      <c r="J75" s="1" t="s">
        <v>9</v>
      </c>
      <c r="K75" s="1" t="s">
        <v>9</v>
      </c>
      <c r="L75" s="1" t="s">
        <v>9</v>
      </c>
      <c r="M75" s="1" t="s">
        <v>18</v>
      </c>
      <c r="N75" s="1">
        <f>(E75+F75+G75+H75+28+28+28+28-28)</f>
        <v>180</v>
      </c>
      <c r="O75" s="6">
        <v>7</v>
      </c>
    </row>
  </sheetData>
  <pageMargins left="0.7" right="0.7" top="0.75" bottom="0.75" header="0.3" footer="0.3"/>
  <pageSetup paperSize="9" orientation="portrait" horizontalDpi="0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topLeftCell="A7" zoomScale="80" zoomScaleNormal="80" workbookViewId="0">
      <selection activeCell="K33" sqref="K33"/>
    </sheetView>
  </sheetViews>
  <sheetFormatPr baseColWidth="10" defaultRowHeight="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topLeftCell="A10" zoomScale="77" zoomScaleNormal="77" workbookViewId="0">
      <selection activeCell="M39" sqref="M39"/>
    </sheetView>
  </sheetViews>
  <sheetFormatPr baseColWidth="10" defaultRowHeight="1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zoomScale="64" zoomScaleNormal="64" workbookViewId="0">
      <selection activeCell="K47" sqref="K47"/>
    </sheetView>
  </sheetViews>
  <sheetFormatPr baseColWidth="10" defaultRowHeight="1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zoomScale="68" zoomScaleNormal="68" workbookViewId="0">
      <selection activeCell="N22" sqref="N22"/>
    </sheetView>
  </sheetViews>
  <sheetFormatPr baseColWidth="10" defaultRowHeight="1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zoomScale="60" zoomScaleNormal="60" workbookViewId="0">
      <selection activeCell="N46" sqref="N46"/>
    </sheetView>
  </sheetViews>
  <sheetFormatPr baseColWidth="10"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zoomScale="52" zoomScaleNormal="52" workbookViewId="0">
      <selection activeCell="Q36" sqref="Q36"/>
    </sheetView>
  </sheetViews>
  <sheetFormatPr baseColWidth="10"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"/>
  <sheetViews>
    <sheetView zoomScale="70" zoomScaleNormal="70" workbookViewId="0">
      <selection activeCell="L56" sqref="L56"/>
    </sheetView>
  </sheetViews>
  <sheetFormatPr baseColWidth="10" defaultRowHeight="1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zoomScale="60" zoomScaleNormal="60" workbookViewId="0">
      <selection activeCell="Q28" sqref="Q28"/>
    </sheetView>
  </sheetViews>
  <sheetFormatPr baseColWidth="10"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Resultados</vt:lpstr>
      <vt:lpstr>R1</vt:lpstr>
      <vt:lpstr>R2</vt:lpstr>
      <vt:lpstr>R3</vt:lpstr>
      <vt:lpstr>R4</vt:lpstr>
      <vt:lpstr>R5</vt:lpstr>
      <vt:lpstr>R6</vt:lpstr>
      <vt:lpstr>R7</vt:lpstr>
      <vt:lpstr>R8</vt:lpstr>
    </vt:vector>
  </TitlesOfParts>
  <Company>Hewlett-Packard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SANTIBAÑEZ</dc:creator>
  <cp:lastModifiedBy>FRANCISCO SANTIBAÑEZ</cp:lastModifiedBy>
  <dcterms:created xsi:type="dcterms:W3CDTF">2018-12-10T01:18:34Z</dcterms:created>
  <dcterms:modified xsi:type="dcterms:W3CDTF">2018-12-14T15:46:30Z</dcterms:modified>
</cp:coreProperties>
</file>