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ronal\Downloads\"/>
    </mc:Choice>
  </mc:AlternateContent>
  <xr:revisionPtr revIDLastSave="0" documentId="13_ncr:1_{701EC4A3-3523-41F7-9FDF-B09E9B8EE28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1" sheetId="1" r:id="rId1"/>
    <sheet name="Tabla Regatas" sheetId="2" r:id="rId2"/>
    <sheet name="Hoja Copia" sheetId="3" r:id="rId3"/>
  </sheets>
  <definedNames>
    <definedName name="_xlnm._FilterDatabase" localSheetId="1" hidden="1">'Tabla Regatas'!$A$1:$L$22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L6" i="2" s="1"/>
  <c r="K7" i="2"/>
  <c r="L7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4" i="2"/>
  <c r="L14" i="2" s="1"/>
  <c r="K15" i="2"/>
  <c r="L15" i="2" s="1"/>
  <c r="K16" i="2"/>
  <c r="L16" i="2" s="1"/>
  <c r="K12" i="2"/>
  <c r="L12" i="2" s="1"/>
  <c r="K13" i="2"/>
  <c r="L13" i="2" s="1"/>
  <c r="K11" i="2"/>
  <c r="L11" i="2" s="1"/>
  <c r="K4" i="2"/>
  <c r="L4" i="2" s="1"/>
  <c r="K3" i="2"/>
  <c r="L3" i="2" s="1"/>
  <c r="K10" i="2"/>
  <c r="L10" i="2" s="1"/>
  <c r="K5" i="2"/>
  <c r="L5" i="2" s="1"/>
  <c r="K9" i="2"/>
  <c r="L9" i="2" s="1"/>
  <c r="K8" i="2"/>
  <c r="L8" i="2" s="1"/>
  <c r="K2" i="2"/>
  <c r="L2" i="2" s="1"/>
  <c r="H29" i="1"/>
  <c r="D5" i="1"/>
</calcChain>
</file>

<file path=xl/sharedStrings.xml><?xml version="1.0" encoding="utf-8"?>
<sst xmlns="http://schemas.openxmlformats.org/spreadsheetml/2006/main" count="337" uniqueCount="251">
  <si>
    <t>TABLA DATOS COMPETIDORES CAMPEONATO NACIONAL TALCAHUANO 2023</t>
  </si>
  <si>
    <t>Valor Inscripción:</t>
  </si>
  <si>
    <t>Valor Cuota Anual Clase:</t>
  </si>
  <si>
    <t>TOTAL:</t>
  </si>
  <si>
    <t xml:space="preserve">Banco: </t>
  </si>
  <si>
    <t>SANTANDER</t>
  </si>
  <si>
    <t xml:space="preserve">Nombre: </t>
  </si>
  <si>
    <t>CLUB CLASE LIGHTNING</t>
  </si>
  <si>
    <t xml:space="preserve">Rut: </t>
  </si>
  <si>
    <t>65.486.260-5</t>
  </si>
  <si>
    <t>Cuenta cte N°:</t>
  </si>
  <si>
    <t>Se deberá indicar en la glosa de la transferencia N° de proa y Nombre del timonel.</t>
  </si>
  <si>
    <t>Email: martinarmstrongk@gmail.com</t>
  </si>
  <si>
    <t>Favor enviar comprobante tambien por el chat whatsapp de la clase.</t>
  </si>
  <si>
    <t>PROA N°</t>
  </si>
  <si>
    <t>NOMBRE BARCO</t>
  </si>
  <si>
    <t>N° VELA</t>
  </si>
  <si>
    <t>CLUB /  # FLOTA</t>
  </si>
  <si>
    <t>TIMONEL</t>
  </si>
  <si>
    <t>Rut</t>
  </si>
  <si>
    <t>Teléfono</t>
  </si>
  <si>
    <t>MEDIO</t>
  </si>
  <si>
    <t>PROEL</t>
  </si>
  <si>
    <t>ACOMPAÑANTES FIESTA</t>
  </si>
  <si>
    <t>nombre</t>
  </si>
  <si>
    <t>rut</t>
  </si>
  <si>
    <t>14</t>
  </si>
  <si>
    <t xml:space="preserve"> Selknam</t>
  </si>
  <si>
    <t>Flota 514 CCP</t>
  </si>
  <si>
    <t xml:space="preserve">Esteban Ruiz </t>
  </si>
  <si>
    <t>17.632.943-2</t>
  </si>
  <si>
    <t>971975604</t>
  </si>
  <si>
    <t>Juan Sanchez</t>
  </si>
  <si>
    <t>16.100.054-k</t>
  </si>
  <si>
    <t>956892326</t>
  </si>
  <si>
    <t>Felipe Molina</t>
  </si>
  <si>
    <t>13.639.094-5</t>
  </si>
  <si>
    <t>965883856</t>
  </si>
  <si>
    <t>Carol hermosilla</t>
  </si>
  <si>
    <t>17.347.349-4</t>
  </si>
  <si>
    <t>NN</t>
  </si>
  <si>
    <t>Claudio Jimenez</t>
  </si>
  <si>
    <t>16.896.576-1</t>
  </si>
  <si>
    <t>930735596</t>
  </si>
  <si>
    <t xml:space="preserve">Carlos Lucero </t>
  </si>
  <si>
    <t>Insistente Proa</t>
  </si>
  <si>
    <t>Cristián Herman</t>
  </si>
  <si>
    <t>6976526-2</t>
  </si>
  <si>
    <t>Valeria Vila</t>
  </si>
  <si>
    <t>146693296</t>
  </si>
  <si>
    <t>Francisco Viada</t>
  </si>
  <si>
    <t>10521703k</t>
  </si>
  <si>
    <t>958737227</t>
  </si>
  <si>
    <t>Sorvest</t>
  </si>
  <si>
    <t>Ronald González</t>
  </si>
  <si>
    <t>18.389.952-k</t>
  </si>
  <si>
    <t>946322739</t>
  </si>
  <si>
    <t>Matías Blanco</t>
  </si>
  <si>
    <t>Martina Saavedra</t>
  </si>
  <si>
    <t>21967904-1</t>
  </si>
  <si>
    <t>957743330</t>
  </si>
  <si>
    <t>Evelyn Leiva</t>
  </si>
  <si>
    <t>16037401-2</t>
  </si>
  <si>
    <t>Protesis II</t>
  </si>
  <si>
    <t>15399</t>
  </si>
  <si>
    <t>Andres Gomez</t>
  </si>
  <si>
    <t>13.006.650-k</t>
  </si>
  <si>
    <t>974764060</t>
  </si>
  <si>
    <t>Pablo Herrmann</t>
  </si>
  <si>
    <t>12.068.354-3</t>
  </si>
  <si>
    <t>997032054</t>
  </si>
  <si>
    <t>Felipe Guerrero</t>
  </si>
  <si>
    <t>10.972.388-6</t>
  </si>
  <si>
    <t>944574167</t>
  </si>
  <si>
    <t>Carolina Sepulveda</t>
  </si>
  <si>
    <t>15129286-0</t>
  </si>
  <si>
    <t>Pablo Passeron</t>
  </si>
  <si>
    <t xml:space="preserve"> 9.590.545-5</t>
  </si>
  <si>
    <t>Monica Alvarez</t>
  </si>
  <si>
    <t>13.527.803-3</t>
  </si>
  <si>
    <t>Booby Trap</t>
  </si>
  <si>
    <t>14708</t>
  </si>
  <si>
    <t xml:space="preserve">Arturo Parada </t>
  </si>
  <si>
    <t>13622073-K</t>
  </si>
  <si>
    <t>998213185</t>
  </si>
  <si>
    <t>Carlos Melo</t>
  </si>
  <si>
    <t>17354548-7</t>
  </si>
  <si>
    <t>981375776</t>
  </si>
  <si>
    <t xml:space="preserve">Ramiro Cimini </t>
  </si>
  <si>
    <t>27971296-K</t>
  </si>
  <si>
    <t>926386833</t>
  </si>
  <si>
    <t xml:space="preserve">Claudia Briones </t>
  </si>
  <si>
    <t>10935704-7</t>
  </si>
  <si>
    <t>No DesesPerez</t>
  </si>
  <si>
    <t>15355</t>
  </si>
  <si>
    <t>Flota 318 CNP</t>
  </si>
  <si>
    <t>Cristobal Pérez</t>
  </si>
  <si>
    <t>9487949-3</t>
  </si>
  <si>
    <t>981980009</t>
  </si>
  <si>
    <t>Alfred Sherman</t>
  </si>
  <si>
    <t>16302288-5</t>
  </si>
  <si>
    <t>991995414</t>
  </si>
  <si>
    <t>Jorge Urzúa</t>
  </si>
  <si>
    <t>22334187-k</t>
  </si>
  <si>
    <t>995644371</t>
  </si>
  <si>
    <t>08</t>
  </si>
  <si>
    <t xml:space="preserve">PELIGRO </t>
  </si>
  <si>
    <t>14795</t>
  </si>
  <si>
    <t>Ignacio Perez</t>
  </si>
  <si>
    <t>13687121-8</t>
  </si>
  <si>
    <t>994494692</t>
  </si>
  <si>
    <t>Colomba Parodi</t>
  </si>
  <si>
    <t xml:space="preserve">20.073.571-4 </t>
  </si>
  <si>
    <t>9 8159 1771</t>
  </si>
  <si>
    <t>Alejandro Bacot</t>
  </si>
  <si>
    <t>255410377</t>
  </si>
  <si>
    <t>9 7395 7509</t>
  </si>
  <si>
    <t>Carmen Paz Ford</t>
  </si>
  <si>
    <t>17998360-5</t>
  </si>
  <si>
    <t>Vellatrix</t>
  </si>
  <si>
    <t>4866</t>
  </si>
  <si>
    <t>AKU Coliumo / Flota 514 CCP</t>
  </si>
  <si>
    <t>Martin Armstrong</t>
  </si>
  <si>
    <t>10976732-8</t>
  </si>
  <si>
    <t>999197361</t>
  </si>
  <si>
    <t>Julian Espinoza</t>
  </si>
  <si>
    <t>13.507.164-1</t>
  </si>
  <si>
    <t>9 9144 3620</t>
  </si>
  <si>
    <t>Alan Armstrong</t>
  </si>
  <si>
    <t>15183487-6</t>
  </si>
  <si>
    <t>999497147</t>
  </si>
  <si>
    <t>Camila Bolado</t>
  </si>
  <si>
    <t>15.384.712-6</t>
  </si>
  <si>
    <t>Albatros</t>
  </si>
  <si>
    <t>10</t>
  </si>
  <si>
    <t>Doctorado</t>
  </si>
  <si>
    <t>14794</t>
  </si>
  <si>
    <t>CNP</t>
  </si>
  <si>
    <t>Felipe Robles</t>
  </si>
  <si>
    <t>15.370.123-7</t>
  </si>
  <si>
    <t>956683875</t>
  </si>
  <si>
    <t>Carmina Malsch</t>
  </si>
  <si>
    <t>19.890.023-0</t>
  </si>
  <si>
    <t>988396806</t>
  </si>
  <si>
    <t>Paula Herman</t>
  </si>
  <si>
    <t>20.185.601-9</t>
  </si>
  <si>
    <t>984670876</t>
  </si>
  <si>
    <t>Pedro Salzmann</t>
  </si>
  <si>
    <t xml:space="preserve">17355802-3 </t>
  </si>
  <si>
    <t>ARG-1</t>
  </si>
  <si>
    <t>Javier Conte</t>
  </si>
  <si>
    <t>PER-1</t>
  </si>
  <si>
    <t>15613</t>
  </si>
  <si>
    <t>YCP</t>
  </si>
  <si>
    <t>Daniel Mendoza</t>
  </si>
  <si>
    <t>40687848</t>
  </si>
  <si>
    <t>Maria G Vegas</t>
  </si>
  <si>
    <t>70368272</t>
  </si>
  <si>
    <t>51967900306</t>
  </si>
  <si>
    <t xml:space="preserve">Alfredo Urzua </t>
  </si>
  <si>
    <t>21025033-6</t>
  </si>
  <si>
    <t>989136129</t>
  </si>
  <si>
    <t>Magic Marine</t>
  </si>
  <si>
    <t>ECU</t>
  </si>
  <si>
    <t>Memphis</t>
  </si>
  <si>
    <t>Victor Lobos</t>
  </si>
  <si>
    <t>125259515</t>
  </si>
  <si>
    <t>982283661</t>
  </si>
  <si>
    <t>Sebastian Lobos</t>
  </si>
  <si>
    <t>Álvaro Varela</t>
  </si>
  <si>
    <t>13.507.528-0</t>
  </si>
  <si>
    <t>995978335</t>
  </si>
  <si>
    <t xml:space="preserve">Ma Victoria Sandoval </t>
  </si>
  <si>
    <t>15.185.108-8</t>
  </si>
  <si>
    <t>Matador</t>
  </si>
  <si>
    <t>14709</t>
  </si>
  <si>
    <t>CVLA</t>
  </si>
  <si>
    <t>Ignacio Moraga</t>
  </si>
  <si>
    <t>16.859.325-2</t>
  </si>
  <si>
    <t>9 8846 3138</t>
  </si>
  <si>
    <t>Andres Guevara</t>
  </si>
  <si>
    <t>15.379.385-9</t>
  </si>
  <si>
    <t>9 8527 5540</t>
  </si>
  <si>
    <t>Patricio Flores</t>
  </si>
  <si>
    <t>16.611.393-8</t>
  </si>
  <si>
    <t>932578704</t>
  </si>
  <si>
    <t>Hermandad De La Costa</t>
  </si>
  <si>
    <t>Peter Franco</t>
  </si>
  <si>
    <t>53</t>
  </si>
  <si>
    <t>Rat Pack</t>
  </si>
  <si>
    <t>15353</t>
  </si>
  <si>
    <t>Francisco Perez</t>
  </si>
  <si>
    <t>13473838-3</t>
  </si>
  <si>
    <t>98502672</t>
  </si>
  <si>
    <t>Cristian Perez</t>
  </si>
  <si>
    <t>8861078-4</t>
  </si>
  <si>
    <t>992283602</t>
  </si>
  <si>
    <t>Javier Makena</t>
  </si>
  <si>
    <t>22868626-3</t>
  </si>
  <si>
    <t>942034497</t>
  </si>
  <si>
    <t>PROTIP</t>
  </si>
  <si>
    <t>Rafaela Salvatore</t>
  </si>
  <si>
    <t>21753410-0</t>
  </si>
  <si>
    <t>87764922</t>
  </si>
  <si>
    <t>Walter Malsch</t>
  </si>
  <si>
    <t>21727084-7</t>
  </si>
  <si>
    <t>965739868</t>
  </si>
  <si>
    <t>Joaquín Ramirez</t>
  </si>
  <si>
    <t>21614920-3</t>
  </si>
  <si>
    <t>993013898</t>
  </si>
  <si>
    <t>18</t>
  </si>
  <si>
    <t>(JR 2)</t>
  </si>
  <si>
    <t>Sofía Landeros</t>
  </si>
  <si>
    <t>21896913-5</t>
  </si>
  <si>
    <t>983137847</t>
  </si>
  <si>
    <t>Joaquín Blanco</t>
  </si>
  <si>
    <t>21006703-5</t>
  </si>
  <si>
    <t>942494498</t>
  </si>
  <si>
    <t>Roger Torres</t>
  </si>
  <si>
    <t>21373150-5</t>
  </si>
  <si>
    <t>966696642</t>
  </si>
  <si>
    <t>Mistral</t>
  </si>
  <si>
    <t>Dante Parodi</t>
  </si>
  <si>
    <t>21.202.697-2</t>
  </si>
  <si>
    <t>Santiago Lorca</t>
  </si>
  <si>
    <t>21.098.231-0</t>
  </si>
  <si>
    <t>Diego Natho</t>
  </si>
  <si>
    <t>21.095.304-3</t>
  </si>
  <si>
    <t>CHI</t>
  </si>
  <si>
    <t>doctorado</t>
  </si>
  <si>
    <t>cnmp</t>
  </si>
  <si>
    <t>Javier conte</t>
  </si>
  <si>
    <t>martina silva</t>
  </si>
  <si>
    <t>maría trinidad</t>
  </si>
  <si>
    <t>PUNTAJE</t>
  </si>
  <si>
    <t>7 Azul</t>
  </si>
  <si>
    <t>2</t>
  </si>
  <si>
    <t>BFD</t>
  </si>
  <si>
    <t>X</t>
  </si>
  <si>
    <t>15597</t>
  </si>
  <si>
    <t>martinetti</t>
  </si>
  <si>
    <t>7 blanco</t>
  </si>
  <si>
    <t>11</t>
  </si>
  <si>
    <t>1</t>
  </si>
  <si>
    <t>3</t>
  </si>
  <si>
    <t>UFD</t>
  </si>
  <si>
    <t>67</t>
  </si>
  <si>
    <t>181</t>
  </si>
  <si>
    <t>PUNTAJE DESCARTE</t>
  </si>
  <si>
    <t xml:space="preserve">cristobal perez </t>
  </si>
  <si>
    <t>sebastian sotomayor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</si>
</sst>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rgb="FF000000"/>
      <name val="Calibri"/>
      <scheme val="minor"/>
    </font>
    <font>
      <b/>
      <sz val="14"/>
      <name val="Calibri"/>
    </font>
    <font>
      <sz val="14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164" fontId="2" fillId="0" borderId="5" xfId="0" applyNumberFormat="1" applyFont="1" applyBorder="1"/>
    <xf numFmtId="0" fontId="2" fillId="0" borderId="6" xfId="0" applyFont="1" applyBorder="1"/>
    <xf numFmtId="164" fontId="2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164" fontId="1" fillId="0" borderId="10" xfId="0" applyNumberFormat="1" applyFont="1" applyBorder="1"/>
    <xf numFmtId="16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 vertical="center"/>
    </xf>
    <xf numFmtId="164" fontId="4" fillId="0" borderId="0" xfId="0" applyNumberFormat="1" applyFont="1"/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0" fontId="3" fillId="0" borderId="17" xfId="0" applyFont="1" applyBorder="1"/>
    <xf numFmtId="0" fontId="3" fillId="0" borderId="18" xfId="0" applyFont="1" applyBorder="1"/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/>
    <xf numFmtId="0" fontId="3" fillId="0" borderId="17" xfId="0" applyFont="1" applyBorder="1" applyAlignment="1">
      <alignment horizontal="right"/>
    </xf>
    <xf numFmtId="1" fontId="3" fillId="0" borderId="17" xfId="0" applyNumberFormat="1" applyFont="1" applyBorder="1"/>
    <xf numFmtId="0" fontId="3" fillId="0" borderId="17" xfId="0" applyFont="1" applyBorder="1" applyAlignment="1">
      <alignment horizontal="left"/>
    </xf>
    <xf numFmtId="1" fontId="0" fillId="0" borderId="0" xfId="0" applyNumberFormat="1"/>
    <xf numFmtId="0" fontId="3" fillId="2" borderId="17" xfId="0" applyFont="1" applyFill="1" applyBorder="1" applyAlignment="1">
      <alignment horizontal="right"/>
    </xf>
    <xf numFmtId="0" fontId="4" fillId="2" borderId="17" xfId="0" applyFont="1" applyFill="1" applyBorder="1"/>
    <xf numFmtId="1" fontId="3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9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8.5703125" customWidth="1"/>
    <col min="3" max="3" width="21.5703125" customWidth="1"/>
    <col min="4" max="4" width="12" customWidth="1"/>
    <col min="5" max="5" width="25.85546875" customWidth="1"/>
    <col min="6" max="6" width="16.28515625" customWidth="1"/>
    <col min="7" max="7" width="12.85546875" customWidth="1"/>
    <col min="8" max="8" width="13.7109375" customWidth="1"/>
    <col min="9" max="9" width="16.7109375" customWidth="1"/>
    <col min="10" max="10" width="13.140625" customWidth="1"/>
    <col min="11" max="11" width="12.7109375" customWidth="1"/>
    <col min="12" max="12" width="16.28515625" customWidth="1"/>
    <col min="13" max="13" width="13.85546875" customWidth="1"/>
    <col min="14" max="14" width="13.28515625" customWidth="1"/>
    <col min="15" max="15" width="8" customWidth="1"/>
    <col min="16" max="16" width="17" customWidth="1"/>
    <col min="17" max="17" width="20.5703125" customWidth="1"/>
    <col min="18" max="18" width="12.7109375" customWidth="1"/>
    <col min="19" max="19" width="9.140625" customWidth="1"/>
    <col min="20" max="20" width="14.85546875" customWidth="1"/>
    <col min="21" max="21" width="9.140625" customWidth="1"/>
    <col min="22" max="22" width="23" customWidth="1"/>
    <col min="23" max="23" width="6.85546875" customWidth="1"/>
    <col min="24" max="24" width="9.140625" customWidth="1"/>
    <col min="25" max="25" width="26.5703125" customWidth="1"/>
    <col min="26" max="27" width="9.140625" customWidth="1"/>
  </cols>
  <sheetData>
    <row r="1" spans="1:17" ht="18.75" x14ac:dyDescent="0.3">
      <c r="B1" s="1" t="s">
        <v>0</v>
      </c>
      <c r="C1" s="2"/>
      <c r="D1" s="2"/>
      <c r="E1" s="2"/>
      <c r="F1" s="2"/>
      <c r="G1" s="2"/>
      <c r="H1" s="2"/>
      <c r="I1" s="2"/>
      <c r="N1" s="2"/>
    </row>
    <row r="2" spans="1:17" ht="29.25" customHeight="1" x14ac:dyDescent="0.3">
      <c r="B2" s="3"/>
      <c r="C2" s="4"/>
      <c r="D2" s="4"/>
      <c r="E2" s="4"/>
      <c r="F2" s="4"/>
      <c r="G2" s="4"/>
      <c r="H2" s="4"/>
      <c r="I2" s="4"/>
      <c r="N2" s="4"/>
    </row>
    <row r="3" spans="1:17" ht="18.75" x14ac:dyDescent="0.3">
      <c r="B3" s="5" t="s">
        <v>1</v>
      </c>
      <c r="C3" s="6"/>
      <c r="D3" s="7">
        <v>50000</v>
      </c>
      <c r="E3" s="4"/>
      <c r="F3" s="4"/>
      <c r="G3" s="4"/>
      <c r="H3" s="4"/>
      <c r="I3" s="4"/>
      <c r="N3" s="4"/>
    </row>
    <row r="4" spans="1:17" ht="18.75" x14ac:dyDescent="0.3">
      <c r="B4" s="8" t="s">
        <v>2</v>
      </c>
      <c r="C4" s="4"/>
      <c r="D4" s="9">
        <v>80000</v>
      </c>
      <c r="E4" s="4"/>
      <c r="F4" s="4"/>
      <c r="G4" s="4"/>
      <c r="H4" s="4"/>
      <c r="I4" s="4"/>
      <c r="N4" s="4"/>
    </row>
    <row r="5" spans="1:17" ht="18.75" x14ac:dyDescent="0.3">
      <c r="B5" s="10" t="s">
        <v>3</v>
      </c>
      <c r="C5" s="11"/>
      <c r="D5" s="12">
        <f>SUM(D3:D4)</f>
        <v>130000</v>
      </c>
      <c r="E5" s="4"/>
      <c r="F5" s="4"/>
      <c r="G5" s="4"/>
      <c r="H5" s="4"/>
      <c r="I5" s="4"/>
      <c r="N5" s="4"/>
    </row>
    <row r="6" spans="1:17" ht="18.75" x14ac:dyDescent="0.3">
      <c r="B6" s="3"/>
      <c r="C6" s="3"/>
      <c r="D6" s="13"/>
      <c r="E6" s="4"/>
      <c r="F6" s="4"/>
      <c r="G6" s="4"/>
      <c r="H6" s="4"/>
      <c r="I6" s="4"/>
      <c r="N6" s="4"/>
    </row>
    <row r="7" spans="1:17" ht="18.75" x14ac:dyDescent="0.3">
      <c r="B7" s="14" t="s">
        <v>4</v>
      </c>
      <c r="C7" s="15" t="s">
        <v>5</v>
      </c>
      <c r="D7" s="16"/>
      <c r="E7" s="17"/>
      <c r="F7" s="17"/>
      <c r="G7" s="17"/>
      <c r="H7" s="17"/>
      <c r="I7" s="4"/>
      <c r="N7" s="4"/>
    </row>
    <row r="8" spans="1:17" ht="18.75" x14ac:dyDescent="0.3">
      <c r="B8" s="14" t="s">
        <v>6</v>
      </c>
      <c r="C8" s="15" t="s">
        <v>7</v>
      </c>
      <c r="D8" s="16"/>
      <c r="E8" s="17"/>
      <c r="F8" s="17"/>
      <c r="G8" s="17"/>
      <c r="H8" s="17"/>
      <c r="I8" s="4"/>
      <c r="N8" s="4"/>
    </row>
    <row r="9" spans="1:17" ht="18.75" x14ac:dyDescent="0.3">
      <c r="B9" s="14" t="s">
        <v>8</v>
      </c>
      <c r="C9" s="15" t="s">
        <v>9</v>
      </c>
      <c r="D9" s="16"/>
      <c r="E9" s="17"/>
      <c r="F9" s="17"/>
      <c r="G9" s="17"/>
      <c r="H9" s="17"/>
      <c r="I9" s="4"/>
      <c r="N9" s="4"/>
    </row>
    <row r="10" spans="1:17" ht="18.75" x14ac:dyDescent="0.3">
      <c r="B10" s="14" t="s">
        <v>10</v>
      </c>
      <c r="C10" s="18">
        <v>4571134</v>
      </c>
      <c r="D10" s="16"/>
      <c r="E10" s="17"/>
      <c r="F10" s="17"/>
      <c r="G10" s="17"/>
      <c r="H10" s="17"/>
      <c r="I10" s="4"/>
      <c r="N10" s="4"/>
    </row>
    <row r="11" spans="1:17" ht="18.75" x14ac:dyDescent="0.3">
      <c r="B11" s="14" t="s">
        <v>11</v>
      </c>
      <c r="C11" s="17"/>
      <c r="D11" s="19"/>
      <c r="E11" s="17"/>
      <c r="F11" s="17"/>
      <c r="G11" s="17"/>
      <c r="H11" s="17"/>
      <c r="I11" s="4"/>
      <c r="N11" s="4"/>
    </row>
    <row r="12" spans="1:17" ht="18.75" x14ac:dyDescent="0.3">
      <c r="B12" s="14" t="s">
        <v>12</v>
      </c>
      <c r="C12" s="17"/>
      <c r="D12" s="19"/>
      <c r="E12" s="17"/>
      <c r="F12" s="17"/>
      <c r="G12" s="17"/>
      <c r="H12" s="17"/>
      <c r="I12" s="4"/>
      <c r="N12" s="4"/>
    </row>
    <row r="13" spans="1:17" ht="18.75" x14ac:dyDescent="0.3">
      <c r="B13" s="14" t="s">
        <v>13</v>
      </c>
      <c r="C13" s="17"/>
      <c r="D13" s="19"/>
      <c r="E13" s="17"/>
      <c r="F13" s="17"/>
      <c r="G13" s="17"/>
      <c r="H13" s="17"/>
      <c r="I13" s="4"/>
      <c r="N13" s="4"/>
    </row>
    <row r="14" spans="1:17" ht="18.75" x14ac:dyDescent="0.3">
      <c r="B14" s="4"/>
      <c r="C14" s="4"/>
      <c r="D14" s="4"/>
      <c r="E14" s="4"/>
      <c r="F14" s="17"/>
      <c r="G14" s="17"/>
      <c r="H14" s="19"/>
      <c r="I14" s="17"/>
      <c r="J14" s="17"/>
      <c r="K14" s="17"/>
      <c r="L14" s="17"/>
      <c r="M14" s="4"/>
      <c r="N14" s="4"/>
    </row>
    <row r="15" spans="1:17" x14ac:dyDescent="0.25">
      <c r="B15" s="20" t="s">
        <v>14</v>
      </c>
      <c r="C15" s="21" t="s">
        <v>15</v>
      </c>
      <c r="D15" s="20" t="s">
        <v>16</v>
      </c>
      <c r="E15" s="20" t="s">
        <v>17</v>
      </c>
      <c r="F15" s="22" t="s">
        <v>18</v>
      </c>
      <c r="G15" s="23" t="s">
        <v>19</v>
      </c>
      <c r="H15" s="24" t="s">
        <v>20</v>
      </c>
      <c r="I15" s="25" t="s">
        <v>21</v>
      </c>
      <c r="J15" s="23" t="s">
        <v>19</v>
      </c>
      <c r="K15" s="24" t="s">
        <v>20</v>
      </c>
      <c r="L15" s="22" t="s">
        <v>22</v>
      </c>
      <c r="M15" s="23" t="s">
        <v>19</v>
      </c>
      <c r="N15" s="24" t="s">
        <v>20</v>
      </c>
      <c r="P15" s="14" t="s">
        <v>23</v>
      </c>
    </row>
    <row r="16" spans="1:17" x14ac:dyDescent="0.25">
      <c r="A16" s="26"/>
      <c r="B16" s="27"/>
      <c r="C16" s="18"/>
      <c r="D16" s="28"/>
      <c r="E16" s="27"/>
      <c r="F16" s="18"/>
      <c r="G16" s="18"/>
      <c r="H16" s="18"/>
      <c r="I16" s="18"/>
      <c r="J16" s="18"/>
      <c r="K16" s="18"/>
      <c r="L16" s="18"/>
      <c r="M16" s="18"/>
      <c r="N16" s="18"/>
      <c r="P16" s="14" t="s">
        <v>24</v>
      </c>
      <c r="Q16" s="14" t="s">
        <v>25</v>
      </c>
    </row>
    <row r="17" spans="1:21" x14ac:dyDescent="0.25">
      <c r="A17" s="29">
        <v>1</v>
      </c>
      <c r="B17" s="30" t="s">
        <v>26</v>
      </c>
      <c r="C17" s="31" t="s">
        <v>27</v>
      </c>
      <c r="D17" s="30"/>
      <c r="E17" s="30" t="s">
        <v>28</v>
      </c>
      <c r="F17" s="31" t="s">
        <v>29</v>
      </c>
      <c r="G17" s="31" t="s">
        <v>30</v>
      </c>
      <c r="H17" s="31" t="s">
        <v>31</v>
      </c>
      <c r="I17" s="32" t="s">
        <v>32</v>
      </c>
      <c r="J17" s="31" t="s">
        <v>33</v>
      </c>
      <c r="K17" s="31" t="s">
        <v>34</v>
      </c>
      <c r="L17" s="31" t="s">
        <v>35</v>
      </c>
      <c r="M17" s="31" t="s">
        <v>36</v>
      </c>
      <c r="N17" s="31" t="s">
        <v>37</v>
      </c>
      <c r="P17" s="33" t="s">
        <v>38</v>
      </c>
      <c r="Q17" s="33" t="s">
        <v>39</v>
      </c>
    </row>
    <row r="18" spans="1:21" x14ac:dyDescent="0.25">
      <c r="A18" s="29">
        <v>2</v>
      </c>
      <c r="B18" s="30">
        <v>76</v>
      </c>
      <c r="C18" s="31" t="s">
        <v>40</v>
      </c>
      <c r="D18" s="30"/>
      <c r="E18" s="30" t="s">
        <v>28</v>
      </c>
      <c r="F18" s="31" t="s">
        <v>41</v>
      </c>
      <c r="G18" s="31" t="s">
        <v>42</v>
      </c>
      <c r="H18" s="31" t="s">
        <v>43</v>
      </c>
      <c r="I18" s="32" t="s">
        <v>44</v>
      </c>
      <c r="J18" s="31"/>
      <c r="K18" s="31"/>
      <c r="L18" s="31"/>
      <c r="M18" s="31"/>
      <c r="N18" s="31"/>
      <c r="P18" s="33"/>
      <c r="Q18" s="33"/>
    </row>
    <row r="19" spans="1:21" x14ac:dyDescent="0.25">
      <c r="A19" s="29">
        <v>3</v>
      </c>
      <c r="B19" s="30">
        <v>18</v>
      </c>
      <c r="C19" s="31" t="s">
        <v>45</v>
      </c>
      <c r="D19" s="30"/>
      <c r="E19" s="30"/>
      <c r="F19" s="31" t="s">
        <v>46</v>
      </c>
      <c r="G19" s="31" t="s">
        <v>47</v>
      </c>
      <c r="H19" s="31"/>
      <c r="I19" s="32" t="s">
        <v>48</v>
      </c>
      <c r="J19" s="31" t="s">
        <v>49</v>
      </c>
      <c r="K19" s="31"/>
      <c r="L19" s="31" t="s">
        <v>50</v>
      </c>
      <c r="M19" s="31" t="s">
        <v>51</v>
      </c>
      <c r="N19" s="31" t="s">
        <v>52</v>
      </c>
      <c r="P19" s="33"/>
      <c r="Q19" s="33"/>
    </row>
    <row r="20" spans="1:21" x14ac:dyDescent="0.25">
      <c r="A20" s="29">
        <v>4</v>
      </c>
      <c r="B20" s="30">
        <v>70</v>
      </c>
      <c r="C20" s="31" t="s">
        <v>53</v>
      </c>
      <c r="D20" s="30"/>
      <c r="E20" s="30" t="s">
        <v>28</v>
      </c>
      <c r="F20" s="31" t="s">
        <v>54</v>
      </c>
      <c r="G20" s="31" t="s">
        <v>55</v>
      </c>
      <c r="H20" s="31" t="s">
        <v>56</v>
      </c>
      <c r="I20" s="32" t="s">
        <v>57</v>
      </c>
      <c r="J20" s="31"/>
      <c r="K20" s="31"/>
      <c r="L20" s="31" t="s">
        <v>58</v>
      </c>
      <c r="M20" s="31" t="s">
        <v>59</v>
      </c>
      <c r="N20" s="31" t="s">
        <v>60</v>
      </c>
      <c r="P20" s="33" t="s">
        <v>61</v>
      </c>
      <c r="Q20" s="33" t="s">
        <v>62</v>
      </c>
    </row>
    <row r="21" spans="1:21" ht="15.75" customHeight="1" x14ac:dyDescent="0.25">
      <c r="A21" s="29">
        <v>5</v>
      </c>
      <c r="B21" s="30">
        <v>27</v>
      </c>
      <c r="C21" s="31" t="s">
        <v>63</v>
      </c>
      <c r="D21" s="30" t="s">
        <v>64</v>
      </c>
      <c r="E21" s="30" t="s">
        <v>28</v>
      </c>
      <c r="F21" s="31" t="s">
        <v>65</v>
      </c>
      <c r="G21" s="31" t="s">
        <v>66</v>
      </c>
      <c r="H21" s="31" t="s">
        <v>67</v>
      </c>
      <c r="I21" s="32" t="s">
        <v>68</v>
      </c>
      <c r="J21" s="31" t="s">
        <v>69</v>
      </c>
      <c r="K21" s="31" t="s">
        <v>70</v>
      </c>
      <c r="L21" s="31" t="s">
        <v>71</v>
      </c>
      <c r="M21" s="31" t="s">
        <v>72</v>
      </c>
      <c r="N21" s="31" t="s">
        <v>73</v>
      </c>
      <c r="P21" s="33" t="s">
        <v>74</v>
      </c>
      <c r="Q21" s="33" t="s">
        <v>75</v>
      </c>
      <c r="R21" s="14" t="s">
        <v>76</v>
      </c>
      <c r="S21" s="14" t="s">
        <v>77</v>
      </c>
      <c r="T21" s="14" t="s">
        <v>78</v>
      </c>
      <c r="U21" s="14" t="s">
        <v>79</v>
      </c>
    </row>
    <row r="22" spans="1:21" ht="15.75" customHeight="1" x14ac:dyDescent="0.25">
      <c r="A22" s="29">
        <v>6</v>
      </c>
      <c r="B22" s="30">
        <v>17</v>
      </c>
      <c r="C22" s="31" t="s">
        <v>80</v>
      </c>
      <c r="D22" s="30" t="s">
        <v>81</v>
      </c>
      <c r="E22" s="30" t="s">
        <v>28</v>
      </c>
      <c r="F22" s="31" t="s">
        <v>82</v>
      </c>
      <c r="G22" s="31" t="s">
        <v>83</v>
      </c>
      <c r="H22" s="31" t="s">
        <v>84</v>
      </c>
      <c r="I22" s="32" t="s">
        <v>85</v>
      </c>
      <c r="J22" s="31" t="s">
        <v>86</v>
      </c>
      <c r="K22" s="31" t="s">
        <v>87</v>
      </c>
      <c r="L22" s="31" t="s">
        <v>88</v>
      </c>
      <c r="M22" s="31" t="s">
        <v>89</v>
      </c>
      <c r="N22" s="31" t="s">
        <v>90</v>
      </c>
      <c r="P22" s="33" t="s">
        <v>91</v>
      </c>
      <c r="Q22" s="33" t="s">
        <v>92</v>
      </c>
    </row>
    <row r="23" spans="1:21" ht="15.75" customHeight="1" x14ac:dyDescent="0.25">
      <c r="A23" s="29">
        <v>7</v>
      </c>
      <c r="B23" s="30">
        <v>37</v>
      </c>
      <c r="C23" s="31" t="s">
        <v>93</v>
      </c>
      <c r="D23" s="30" t="s">
        <v>94</v>
      </c>
      <c r="E23" s="30" t="s">
        <v>95</v>
      </c>
      <c r="F23" s="31" t="s">
        <v>96</v>
      </c>
      <c r="G23" s="31" t="s">
        <v>97</v>
      </c>
      <c r="H23" s="31" t="s">
        <v>98</v>
      </c>
      <c r="I23" s="32" t="s">
        <v>99</v>
      </c>
      <c r="J23" s="31" t="s">
        <v>100</v>
      </c>
      <c r="K23" s="31" t="s">
        <v>101</v>
      </c>
      <c r="L23" s="31" t="s">
        <v>102</v>
      </c>
      <c r="M23" s="31" t="s">
        <v>103</v>
      </c>
      <c r="N23" s="31" t="s">
        <v>104</v>
      </c>
      <c r="P23" s="33"/>
      <c r="Q23" s="33"/>
    </row>
    <row r="24" spans="1:21" ht="15.75" customHeight="1" x14ac:dyDescent="0.25">
      <c r="A24" s="29">
        <v>8</v>
      </c>
      <c r="B24" s="30" t="s">
        <v>105</v>
      </c>
      <c r="C24" s="31" t="s">
        <v>106</v>
      </c>
      <c r="D24" s="30" t="s">
        <v>107</v>
      </c>
      <c r="E24" s="30" t="s">
        <v>95</v>
      </c>
      <c r="F24" s="31" t="s">
        <v>108</v>
      </c>
      <c r="G24" s="31" t="s">
        <v>109</v>
      </c>
      <c r="H24" s="31" t="s">
        <v>110</v>
      </c>
      <c r="I24" s="32" t="s">
        <v>111</v>
      </c>
      <c r="J24" s="31" t="s">
        <v>112</v>
      </c>
      <c r="K24" s="31" t="s">
        <v>113</v>
      </c>
      <c r="L24" s="31" t="s">
        <v>114</v>
      </c>
      <c r="M24" s="31" t="s">
        <v>115</v>
      </c>
      <c r="N24" s="31" t="s">
        <v>116</v>
      </c>
      <c r="P24" s="33" t="s">
        <v>117</v>
      </c>
      <c r="Q24" s="33" t="s">
        <v>118</v>
      </c>
    </row>
    <row r="25" spans="1:21" ht="15.75" customHeight="1" x14ac:dyDescent="0.25">
      <c r="A25" s="29">
        <v>9</v>
      </c>
      <c r="B25" s="30">
        <v>48</v>
      </c>
      <c r="C25" s="31" t="s">
        <v>119</v>
      </c>
      <c r="D25" s="30" t="s">
        <v>120</v>
      </c>
      <c r="E25" s="30" t="s">
        <v>121</v>
      </c>
      <c r="F25" s="31" t="s">
        <v>122</v>
      </c>
      <c r="G25" s="31" t="s">
        <v>123</v>
      </c>
      <c r="H25" s="31" t="s">
        <v>124</v>
      </c>
      <c r="I25" s="32" t="s">
        <v>125</v>
      </c>
      <c r="J25" s="31" t="s">
        <v>126</v>
      </c>
      <c r="K25" s="31" t="s">
        <v>127</v>
      </c>
      <c r="L25" s="31" t="s">
        <v>128</v>
      </c>
      <c r="M25" s="31" t="s">
        <v>129</v>
      </c>
      <c r="N25" s="31" t="s">
        <v>130</v>
      </c>
      <c r="P25" s="33" t="s">
        <v>131</v>
      </c>
      <c r="Q25" s="33" t="s">
        <v>132</v>
      </c>
    </row>
    <row r="26" spans="1:21" ht="15.75" customHeight="1" x14ac:dyDescent="0.25">
      <c r="A26" s="29">
        <v>10</v>
      </c>
      <c r="B26" s="30"/>
      <c r="C26" s="31" t="s">
        <v>133</v>
      </c>
      <c r="D26" s="30"/>
      <c r="E26" s="30"/>
      <c r="F26" s="31"/>
      <c r="G26" s="31"/>
      <c r="H26" s="31"/>
      <c r="I26" s="32"/>
      <c r="J26" s="31"/>
      <c r="K26" s="31"/>
      <c r="L26" s="31"/>
      <c r="M26" s="31"/>
      <c r="N26" s="31"/>
      <c r="P26" s="33"/>
      <c r="Q26" s="33"/>
    </row>
    <row r="27" spans="1:21" ht="15.75" customHeight="1" x14ac:dyDescent="0.25">
      <c r="A27" s="29">
        <v>11</v>
      </c>
      <c r="B27" s="30" t="s">
        <v>134</v>
      </c>
      <c r="C27" s="31" t="s">
        <v>135</v>
      </c>
      <c r="D27" s="30" t="s">
        <v>136</v>
      </c>
      <c r="E27" s="30" t="s">
        <v>137</v>
      </c>
      <c r="F27" s="31" t="s">
        <v>138</v>
      </c>
      <c r="G27" s="31" t="s">
        <v>139</v>
      </c>
      <c r="H27" s="31" t="s">
        <v>140</v>
      </c>
      <c r="I27" s="32" t="s">
        <v>141</v>
      </c>
      <c r="J27" s="31" t="s">
        <v>142</v>
      </c>
      <c r="K27" s="31" t="s">
        <v>143</v>
      </c>
      <c r="L27" s="31" t="s">
        <v>144</v>
      </c>
      <c r="M27" s="31" t="s">
        <v>145</v>
      </c>
      <c r="N27" s="31" t="s">
        <v>146</v>
      </c>
      <c r="P27" s="33" t="s">
        <v>147</v>
      </c>
      <c r="Q27" s="33" t="s">
        <v>148</v>
      </c>
    </row>
    <row r="28" spans="1:21" ht="15.75" customHeight="1" x14ac:dyDescent="0.25">
      <c r="A28" s="29">
        <v>12</v>
      </c>
      <c r="B28" s="30"/>
      <c r="C28" s="31" t="s">
        <v>149</v>
      </c>
      <c r="D28" s="30"/>
      <c r="E28" s="30"/>
      <c r="F28" s="31" t="s">
        <v>150</v>
      </c>
      <c r="G28" s="31"/>
      <c r="H28" s="31"/>
      <c r="I28" s="32"/>
      <c r="J28" s="31"/>
      <c r="K28" s="31"/>
      <c r="L28" s="31"/>
      <c r="M28" s="31"/>
      <c r="N28" s="31"/>
      <c r="P28" s="33"/>
      <c r="Q28" s="33"/>
    </row>
    <row r="29" spans="1:21" ht="15.75" customHeight="1" x14ac:dyDescent="0.25">
      <c r="A29" s="29">
        <v>13</v>
      </c>
      <c r="B29" s="30"/>
      <c r="C29" s="31" t="s">
        <v>151</v>
      </c>
      <c r="D29" s="30" t="s">
        <v>152</v>
      </c>
      <c r="E29" s="30" t="s">
        <v>153</v>
      </c>
      <c r="F29" s="31" t="s">
        <v>154</v>
      </c>
      <c r="G29" s="31" t="s">
        <v>155</v>
      </c>
      <c r="H29" s="31">
        <f>51998326455</f>
        <v>51998326455</v>
      </c>
      <c r="I29" s="32" t="s">
        <v>156</v>
      </c>
      <c r="J29" s="31" t="s">
        <v>157</v>
      </c>
      <c r="K29" s="31" t="s">
        <v>158</v>
      </c>
      <c r="L29" s="31" t="s">
        <v>159</v>
      </c>
      <c r="M29" s="31" t="s">
        <v>160</v>
      </c>
      <c r="N29" s="31" t="s">
        <v>161</v>
      </c>
      <c r="P29" s="33"/>
      <c r="Q29" s="33"/>
    </row>
    <row r="30" spans="1:21" ht="15.75" customHeight="1" x14ac:dyDescent="0.25">
      <c r="A30" s="29">
        <v>14</v>
      </c>
      <c r="B30" s="30">
        <v>17</v>
      </c>
      <c r="C30" s="31" t="s">
        <v>162</v>
      </c>
      <c r="D30" s="30"/>
      <c r="E30" s="30" t="s">
        <v>163</v>
      </c>
      <c r="F30" s="31"/>
      <c r="G30" s="31"/>
      <c r="H30" s="31"/>
      <c r="I30" s="32"/>
      <c r="J30" s="31"/>
      <c r="K30" s="31"/>
      <c r="L30" s="31"/>
      <c r="M30" s="31"/>
      <c r="N30" s="31"/>
      <c r="P30" s="33"/>
      <c r="Q30" s="33"/>
    </row>
    <row r="31" spans="1:21" ht="15.75" customHeight="1" x14ac:dyDescent="0.25">
      <c r="A31" s="29">
        <v>15</v>
      </c>
      <c r="B31" s="30">
        <v>15</v>
      </c>
      <c r="C31" s="31" t="s">
        <v>164</v>
      </c>
      <c r="D31" s="30" t="s">
        <v>64</v>
      </c>
      <c r="E31" s="30" t="s">
        <v>137</v>
      </c>
      <c r="F31" s="31" t="s">
        <v>165</v>
      </c>
      <c r="G31" s="31" t="s">
        <v>166</v>
      </c>
      <c r="H31" s="31" t="s">
        <v>167</v>
      </c>
      <c r="I31" s="32" t="s">
        <v>168</v>
      </c>
      <c r="J31" s="31"/>
      <c r="K31" s="31"/>
      <c r="L31" s="31" t="s">
        <v>169</v>
      </c>
      <c r="M31" s="31" t="s">
        <v>170</v>
      </c>
      <c r="N31" s="31" t="s">
        <v>171</v>
      </c>
      <c r="P31" s="33" t="s">
        <v>172</v>
      </c>
      <c r="Q31" s="33" t="s">
        <v>173</v>
      </c>
    </row>
    <row r="32" spans="1:21" ht="15.75" customHeight="1" x14ac:dyDescent="0.25">
      <c r="A32" s="29">
        <v>16</v>
      </c>
      <c r="B32" s="30"/>
      <c r="C32" s="31" t="s">
        <v>174</v>
      </c>
      <c r="D32" s="30" t="s">
        <v>175</v>
      </c>
      <c r="E32" s="30" t="s">
        <v>176</v>
      </c>
      <c r="F32" s="31" t="s">
        <v>177</v>
      </c>
      <c r="G32" s="31" t="s">
        <v>178</v>
      </c>
      <c r="H32" s="31" t="s">
        <v>179</v>
      </c>
      <c r="I32" s="32" t="s">
        <v>180</v>
      </c>
      <c r="J32" s="31" t="s">
        <v>181</v>
      </c>
      <c r="K32" s="31" t="s">
        <v>182</v>
      </c>
      <c r="L32" s="31" t="s">
        <v>183</v>
      </c>
      <c r="M32" s="31" t="s">
        <v>184</v>
      </c>
      <c r="N32" s="31" t="s">
        <v>185</v>
      </c>
      <c r="P32" s="33"/>
      <c r="Q32" s="33"/>
    </row>
    <row r="33" spans="1:17" ht="15.75" customHeight="1" x14ac:dyDescent="0.25">
      <c r="A33" s="29">
        <v>17</v>
      </c>
      <c r="B33" s="30"/>
      <c r="C33" s="31" t="s">
        <v>186</v>
      </c>
      <c r="D33" s="30"/>
      <c r="E33" s="30" t="s">
        <v>28</v>
      </c>
      <c r="F33" s="31" t="s">
        <v>187</v>
      </c>
      <c r="G33" s="31"/>
      <c r="H33" s="31"/>
      <c r="I33" s="32"/>
      <c r="J33" s="31"/>
      <c r="K33" s="31"/>
      <c r="L33" s="31"/>
      <c r="M33" s="31"/>
      <c r="N33" s="31"/>
      <c r="P33" s="33"/>
      <c r="Q33" s="33"/>
    </row>
    <row r="34" spans="1:17" ht="15.75" customHeight="1" x14ac:dyDescent="0.25">
      <c r="A34" s="29">
        <v>18</v>
      </c>
      <c r="B34" s="30" t="s">
        <v>188</v>
      </c>
      <c r="C34" s="31" t="s">
        <v>189</v>
      </c>
      <c r="D34" s="30" t="s">
        <v>190</v>
      </c>
      <c r="E34" s="30" t="s">
        <v>95</v>
      </c>
      <c r="F34" s="31" t="s">
        <v>191</v>
      </c>
      <c r="G34" s="31" t="s">
        <v>192</v>
      </c>
      <c r="H34" s="31" t="s">
        <v>193</v>
      </c>
      <c r="I34" s="32" t="s">
        <v>194</v>
      </c>
      <c r="J34" s="31" t="s">
        <v>195</v>
      </c>
      <c r="K34" s="31" t="s">
        <v>196</v>
      </c>
      <c r="L34" s="31" t="s">
        <v>197</v>
      </c>
      <c r="M34" s="31" t="s">
        <v>198</v>
      </c>
      <c r="N34" s="31" t="s">
        <v>199</v>
      </c>
      <c r="P34" s="33"/>
      <c r="Q34" s="33"/>
    </row>
    <row r="35" spans="1:17" ht="15.75" customHeight="1" x14ac:dyDescent="0.25">
      <c r="A35" s="29">
        <v>19</v>
      </c>
      <c r="B35" s="30"/>
      <c r="C35" s="31" t="s">
        <v>200</v>
      </c>
      <c r="D35" s="30"/>
      <c r="E35" s="30"/>
      <c r="F35" s="31" t="s">
        <v>201</v>
      </c>
      <c r="G35" s="31" t="s">
        <v>202</v>
      </c>
      <c r="H35" s="31" t="s">
        <v>203</v>
      </c>
      <c r="I35" s="32" t="s">
        <v>204</v>
      </c>
      <c r="J35" s="31" t="s">
        <v>205</v>
      </c>
      <c r="K35" s="31" t="s">
        <v>206</v>
      </c>
      <c r="L35" s="31" t="s">
        <v>207</v>
      </c>
      <c r="M35" s="31" t="s">
        <v>208</v>
      </c>
      <c r="N35" s="31" t="s">
        <v>209</v>
      </c>
      <c r="P35" s="33"/>
      <c r="Q35" s="33"/>
    </row>
    <row r="36" spans="1:17" ht="15.75" customHeight="1" x14ac:dyDescent="0.25">
      <c r="A36" s="29">
        <v>20</v>
      </c>
      <c r="B36" s="30" t="s">
        <v>210</v>
      </c>
      <c r="C36" s="31" t="s">
        <v>211</v>
      </c>
      <c r="D36" s="30"/>
      <c r="E36" s="30"/>
      <c r="F36" s="31" t="s">
        <v>212</v>
      </c>
      <c r="G36" s="31" t="s">
        <v>213</v>
      </c>
      <c r="H36" s="31" t="s">
        <v>214</v>
      </c>
      <c r="I36" s="32" t="s">
        <v>215</v>
      </c>
      <c r="J36" s="31" t="s">
        <v>216</v>
      </c>
      <c r="K36" s="31" t="s">
        <v>217</v>
      </c>
      <c r="L36" s="31" t="s">
        <v>218</v>
      </c>
      <c r="M36" s="31" t="s">
        <v>219</v>
      </c>
      <c r="N36" s="31" t="s">
        <v>220</v>
      </c>
      <c r="P36" s="33"/>
      <c r="Q36" s="33"/>
    </row>
    <row r="37" spans="1:17" ht="15.75" customHeight="1" x14ac:dyDescent="0.25">
      <c r="A37" s="29">
        <v>21</v>
      </c>
      <c r="B37" s="33">
        <v>7</v>
      </c>
      <c r="C37" s="33" t="s">
        <v>221</v>
      </c>
      <c r="D37" s="33">
        <v>15196</v>
      </c>
      <c r="E37" s="33" t="s">
        <v>137</v>
      </c>
      <c r="F37" s="33" t="s">
        <v>222</v>
      </c>
      <c r="G37" s="33" t="s">
        <v>223</v>
      </c>
      <c r="H37" s="33">
        <v>969172764</v>
      </c>
      <c r="I37" s="34" t="s">
        <v>224</v>
      </c>
      <c r="J37" s="33" t="s">
        <v>225</v>
      </c>
      <c r="K37" s="33">
        <v>985955685</v>
      </c>
      <c r="L37" s="33" t="s">
        <v>226</v>
      </c>
      <c r="M37" s="33" t="s">
        <v>227</v>
      </c>
      <c r="N37" s="33">
        <v>994562670</v>
      </c>
      <c r="P37" s="33"/>
      <c r="Q37" s="33"/>
    </row>
    <row r="38" spans="1:17" ht="15.75" customHeight="1" x14ac:dyDescent="0.25">
      <c r="A38" s="29">
        <v>22</v>
      </c>
      <c r="B38" s="30" t="s">
        <v>228</v>
      </c>
      <c r="C38" s="33" t="s">
        <v>229</v>
      </c>
      <c r="D38" s="33">
        <v>15597</v>
      </c>
      <c r="E38" s="33" t="s">
        <v>230</v>
      </c>
      <c r="F38" s="33" t="s">
        <v>231</v>
      </c>
      <c r="G38" s="33">
        <v>25359130</v>
      </c>
      <c r="H38" s="33">
        <v>5491157182326</v>
      </c>
      <c r="I38" s="34" t="s">
        <v>232</v>
      </c>
      <c r="J38" s="33">
        <v>32482474</v>
      </c>
      <c r="K38" s="33"/>
      <c r="L38" s="33" t="s">
        <v>233</v>
      </c>
      <c r="M38" s="33">
        <v>37177810</v>
      </c>
      <c r="N38" s="33"/>
      <c r="P38" s="33"/>
      <c r="Q38" s="33"/>
    </row>
    <row r="39" spans="1:17" ht="15.75" customHeight="1" x14ac:dyDescent="0.25">
      <c r="A39" s="29">
        <v>23</v>
      </c>
      <c r="B39" s="30"/>
      <c r="C39" s="31"/>
      <c r="D39" s="30"/>
      <c r="E39" s="30"/>
      <c r="F39" s="31"/>
      <c r="G39" s="31"/>
      <c r="H39" s="31"/>
      <c r="I39" s="32"/>
      <c r="J39" s="31"/>
      <c r="K39" s="31"/>
      <c r="L39" s="31"/>
      <c r="M39" s="31"/>
      <c r="N39" s="31"/>
      <c r="P39" s="33"/>
      <c r="Q39" s="33"/>
    </row>
    <row r="40" spans="1:17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4"/>
      <c r="J40" s="33"/>
      <c r="K40" s="33"/>
      <c r="L40" s="33"/>
      <c r="M40" s="33"/>
      <c r="N40" s="33"/>
      <c r="P40" s="33"/>
      <c r="Q40" s="33"/>
    </row>
    <row r="41" spans="1:17" ht="15.75" customHeight="1" x14ac:dyDescent="0.25"/>
    <row r="42" spans="1:17" ht="15.75" customHeight="1" x14ac:dyDescent="0.25">
      <c r="A42" s="26"/>
      <c r="B42" s="35"/>
      <c r="C42" s="28"/>
      <c r="D42" s="35"/>
      <c r="E42" s="35"/>
      <c r="F42" s="26"/>
      <c r="G42" s="26"/>
      <c r="H42" s="26"/>
      <c r="I42" s="26"/>
      <c r="J42" s="26"/>
      <c r="K42" s="26"/>
      <c r="L42" s="26"/>
      <c r="M42" s="26"/>
      <c r="N42" s="26"/>
    </row>
    <row r="43" spans="1:17" ht="15.75" customHeight="1" x14ac:dyDescent="0.25">
      <c r="A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7" ht="15.75" customHeight="1" x14ac:dyDescent="0.25">
      <c r="A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7" ht="15.75" customHeight="1" x14ac:dyDescent="0.25">
      <c r="A45" s="26"/>
      <c r="B45" s="35"/>
      <c r="C45" s="28"/>
      <c r="D45" s="35"/>
      <c r="E45" s="35"/>
      <c r="F45" s="26"/>
      <c r="G45" s="26"/>
      <c r="H45" s="26"/>
      <c r="I45" s="26"/>
      <c r="J45" s="26"/>
      <c r="K45" s="26"/>
      <c r="L45" s="26"/>
      <c r="M45" s="26"/>
      <c r="N45" s="26"/>
    </row>
    <row r="46" spans="1:17" ht="15.75" customHeight="1" x14ac:dyDescent="0.25">
      <c r="A46" s="26"/>
      <c r="B46" s="35"/>
      <c r="C46" s="28"/>
      <c r="D46" s="35"/>
      <c r="E46" s="35"/>
      <c r="F46" s="26"/>
      <c r="G46" s="26"/>
      <c r="H46" s="26"/>
      <c r="I46" s="26"/>
      <c r="J46" s="26"/>
      <c r="K46" s="26"/>
      <c r="L46" s="26"/>
      <c r="M46" s="26"/>
      <c r="N46" s="26"/>
    </row>
    <row r="47" spans="1:17" ht="15.75" customHeight="1" x14ac:dyDescent="0.25">
      <c r="A47" s="26"/>
      <c r="B47" s="35"/>
      <c r="C47" s="28"/>
      <c r="D47" s="35"/>
      <c r="E47" s="35"/>
      <c r="F47" s="26"/>
      <c r="G47" s="26"/>
      <c r="H47" s="26"/>
      <c r="I47" s="26"/>
      <c r="J47" s="26"/>
      <c r="K47" s="26"/>
      <c r="L47" s="26"/>
      <c r="M47" s="26"/>
      <c r="N47" s="26"/>
    </row>
    <row r="48" spans="1:17" ht="15.75" customHeight="1" x14ac:dyDescent="0.25">
      <c r="B48" s="35"/>
      <c r="C48" s="28"/>
      <c r="D48" s="35"/>
      <c r="E48" s="35"/>
    </row>
    <row r="49" spans="2:27" ht="15.75" customHeight="1" x14ac:dyDescent="0.25">
      <c r="B49" s="35"/>
      <c r="C49" s="28"/>
      <c r="D49" s="35"/>
      <c r="E49" s="35"/>
    </row>
    <row r="50" spans="2:27" ht="15.75" customHeight="1" x14ac:dyDescent="0.25">
      <c r="B50" s="35"/>
      <c r="C50" s="28"/>
      <c r="D50" s="35"/>
      <c r="E50" s="35"/>
      <c r="O50" s="36"/>
      <c r="P50" s="37"/>
      <c r="Q50" s="37"/>
      <c r="R50" s="37"/>
      <c r="S50" s="37"/>
      <c r="T50" s="37"/>
      <c r="U50" s="36"/>
      <c r="V50" s="36"/>
      <c r="W50" s="36"/>
      <c r="X50" s="28"/>
      <c r="Y50" s="28"/>
      <c r="Z50" s="28"/>
      <c r="AA50" s="28"/>
    </row>
    <row r="51" spans="2:27" ht="15.75" customHeight="1" x14ac:dyDescent="0.25">
      <c r="B51" s="35"/>
      <c r="D51" s="35"/>
      <c r="E51" s="35"/>
      <c r="O51" s="36"/>
      <c r="P51" s="37"/>
      <c r="Q51" s="37"/>
      <c r="R51" s="37"/>
      <c r="S51" s="37"/>
      <c r="T51" s="37"/>
      <c r="U51" s="36"/>
      <c r="V51" s="36"/>
      <c r="W51" s="36"/>
    </row>
    <row r="52" spans="2:27" ht="15.75" customHeight="1" x14ac:dyDescent="0.25">
      <c r="B52" s="35"/>
      <c r="D52" s="35"/>
      <c r="E52" s="35"/>
      <c r="O52" s="36"/>
      <c r="P52" s="37"/>
      <c r="Q52" s="37"/>
      <c r="R52" s="37"/>
      <c r="S52" s="37"/>
      <c r="T52" s="37"/>
      <c r="U52" s="36"/>
      <c r="V52" s="36"/>
      <c r="W52" s="36"/>
    </row>
    <row r="53" spans="2:27" ht="15.75" customHeight="1" x14ac:dyDescent="0.25">
      <c r="B53" s="35"/>
      <c r="D53" s="35"/>
      <c r="E53" s="35"/>
      <c r="O53" s="36"/>
      <c r="P53" s="37"/>
      <c r="Q53" s="37"/>
      <c r="R53" s="37"/>
      <c r="S53" s="37"/>
      <c r="T53" s="37"/>
      <c r="U53" s="36"/>
      <c r="V53" s="36"/>
      <c r="W53" s="36"/>
    </row>
    <row r="54" spans="2:27" ht="15.75" customHeight="1" x14ac:dyDescent="0.25">
      <c r="B54" s="35"/>
      <c r="D54" s="35"/>
      <c r="E54" s="35"/>
      <c r="O54" s="36"/>
      <c r="P54" s="37"/>
      <c r="Q54" s="37"/>
      <c r="R54" s="37"/>
      <c r="S54" s="37"/>
      <c r="T54" s="37"/>
      <c r="U54" s="36"/>
      <c r="V54" s="36"/>
      <c r="W54" s="36"/>
    </row>
    <row r="55" spans="2:27" ht="15.75" customHeight="1" x14ac:dyDescent="0.25">
      <c r="B55" s="35"/>
      <c r="D55" s="35"/>
      <c r="E55" s="35"/>
      <c r="O55" s="36"/>
      <c r="P55" s="37"/>
      <c r="Q55" s="37"/>
      <c r="R55" s="37"/>
      <c r="S55" s="37"/>
      <c r="T55" s="37"/>
      <c r="U55" s="36"/>
      <c r="V55" s="36"/>
      <c r="W55" s="36"/>
    </row>
    <row r="56" spans="2:27" ht="15.75" customHeight="1" x14ac:dyDescent="0.25">
      <c r="B56" s="36"/>
      <c r="D56" s="36"/>
      <c r="E56" s="36"/>
      <c r="O56" s="36"/>
      <c r="P56" s="37"/>
      <c r="Q56" s="37"/>
      <c r="R56" s="37"/>
      <c r="S56" s="37"/>
      <c r="T56" s="37"/>
      <c r="U56" s="36"/>
      <c r="V56" s="36"/>
      <c r="W56" s="36"/>
    </row>
    <row r="57" spans="2:27" ht="15.75" customHeight="1" x14ac:dyDescent="0.25">
      <c r="B57" s="36"/>
      <c r="D57" s="36"/>
      <c r="E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2:27" ht="15.75" customHeight="1" x14ac:dyDescent="0.25">
      <c r="B58" s="36"/>
      <c r="D58" s="36"/>
      <c r="E58" s="36"/>
      <c r="O58" s="36"/>
      <c r="P58" s="36"/>
      <c r="Q58" s="36"/>
      <c r="R58" s="36"/>
      <c r="S58" s="36"/>
      <c r="T58" s="36"/>
      <c r="U58" s="36"/>
      <c r="V58" s="36"/>
      <c r="W58" s="36"/>
    </row>
    <row r="59" spans="2:27" ht="15.75" customHeight="1" x14ac:dyDescent="0.25">
      <c r="B59" s="36"/>
      <c r="D59" s="36"/>
      <c r="E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2:27" ht="15.75" customHeight="1" x14ac:dyDescent="0.25">
      <c r="B60" s="36"/>
      <c r="D60" s="36"/>
      <c r="E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2:27" ht="15.75" customHeight="1" x14ac:dyDescent="0.25">
      <c r="B61" s="36"/>
      <c r="D61" s="36"/>
      <c r="E61" s="36"/>
      <c r="O61" s="36"/>
      <c r="P61" s="36"/>
      <c r="Q61" s="36"/>
      <c r="R61" s="36"/>
      <c r="S61" s="36"/>
      <c r="T61" s="36"/>
      <c r="U61" s="36"/>
      <c r="V61" s="36"/>
      <c r="W61" s="36"/>
    </row>
    <row r="62" spans="2:27" ht="15.75" customHeight="1" x14ac:dyDescent="0.25"/>
    <row r="63" spans="2:27" ht="15.75" customHeight="1" x14ac:dyDescent="0.25"/>
    <row r="64" spans="2:2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</sheetData>
  <pageMargins left="0.70866141732283472" right="0.70866141732283472" top="0.74803149606299213" bottom="0.7480314960629921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L100"/>
  <sheetViews>
    <sheetView tabSelected="1" zoomScale="95" zoomScaleNormal="100" workbookViewId="0">
      <selection activeCell="M6" sqref="M6"/>
    </sheetView>
  </sheetViews>
  <sheetFormatPr baseColWidth="10" defaultColWidth="14.42578125" defaultRowHeight="15" customHeight="1" x14ac:dyDescent="0.25"/>
  <cols>
    <col min="1" max="1" width="17.85546875" customWidth="1"/>
    <col min="2" max="2" width="8.5703125" customWidth="1"/>
    <col min="3" max="3" width="21.5703125" customWidth="1"/>
    <col min="4" max="4" width="9.7109375" customWidth="1"/>
    <col min="5" max="6" width="14.42578125" customWidth="1"/>
    <col min="12" max="12" width="19.7109375" customWidth="1"/>
  </cols>
  <sheetData>
    <row r="1" spans="1:12" x14ac:dyDescent="0.25">
      <c r="A1" s="38" t="s">
        <v>18</v>
      </c>
      <c r="B1" s="38" t="s">
        <v>14</v>
      </c>
      <c r="C1" s="38" t="s">
        <v>15</v>
      </c>
      <c r="D1" s="38" t="s">
        <v>16</v>
      </c>
      <c r="E1" s="45">
        <v>1</v>
      </c>
      <c r="F1" s="39">
        <v>2</v>
      </c>
      <c r="G1" s="39">
        <v>3</v>
      </c>
      <c r="H1" s="39">
        <v>4</v>
      </c>
      <c r="I1" s="39">
        <v>5</v>
      </c>
      <c r="J1" s="39">
        <v>6</v>
      </c>
      <c r="K1" s="26" t="s">
        <v>234</v>
      </c>
      <c r="L1" s="26" t="s">
        <v>248</v>
      </c>
    </row>
    <row r="2" spans="1:12" x14ac:dyDescent="0.25">
      <c r="A2" s="31" t="s">
        <v>138</v>
      </c>
      <c r="B2" s="30" t="s">
        <v>134</v>
      </c>
      <c r="C2" s="31" t="s">
        <v>135</v>
      </c>
      <c r="D2" s="31" t="s">
        <v>136</v>
      </c>
      <c r="E2" s="40">
        <v>2</v>
      </c>
      <c r="F2" s="44">
        <v>9</v>
      </c>
      <c r="G2" s="40">
        <v>1</v>
      </c>
      <c r="H2" s="40">
        <v>3</v>
      </c>
      <c r="I2" s="41">
        <v>4</v>
      </c>
      <c r="J2" s="41">
        <v>1</v>
      </c>
      <c r="K2" s="14">
        <f>SUM(E2:J2)</f>
        <v>20</v>
      </c>
      <c r="L2">
        <f>K2-F2</f>
        <v>11</v>
      </c>
    </row>
    <row r="3" spans="1:12" x14ac:dyDescent="0.25">
      <c r="A3" s="31" t="s">
        <v>150</v>
      </c>
      <c r="B3" s="30" t="s">
        <v>228</v>
      </c>
      <c r="C3" s="31" t="s">
        <v>149</v>
      </c>
      <c r="D3" s="31" t="s">
        <v>239</v>
      </c>
      <c r="E3" s="40">
        <v>3</v>
      </c>
      <c r="F3" s="40">
        <v>3</v>
      </c>
      <c r="G3" s="40">
        <v>6</v>
      </c>
      <c r="H3" s="44" t="s">
        <v>237</v>
      </c>
      <c r="I3" s="41">
        <v>1</v>
      </c>
      <c r="J3" s="41">
        <v>2</v>
      </c>
      <c r="K3" s="14">
        <f>SUM(E3:J3)+22</f>
        <v>37</v>
      </c>
      <c r="L3">
        <f>K3-22</f>
        <v>15</v>
      </c>
    </row>
    <row r="4" spans="1:12" x14ac:dyDescent="0.25">
      <c r="A4" s="31" t="s">
        <v>240</v>
      </c>
      <c r="B4" s="30" t="s">
        <v>241</v>
      </c>
      <c r="C4" s="31" t="s">
        <v>162</v>
      </c>
      <c r="D4" s="31" t="s">
        <v>238</v>
      </c>
      <c r="E4" s="40">
        <v>5</v>
      </c>
      <c r="F4" s="40">
        <v>5</v>
      </c>
      <c r="G4" s="40">
        <v>4</v>
      </c>
      <c r="H4" s="44" t="s">
        <v>237</v>
      </c>
      <c r="I4" s="41">
        <v>2</v>
      </c>
      <c r="J4" s="41">
        <v>5</v>
      </c>
      <c r="K4" s="14">
        <f>SUM(E4:J4)+22</f>
        <v>43</v>
      </c>
      <c r="L4">
        <f>K4-22</f>
        <v>21</v>
      </c>
    </row>
    <row r="5" spans="1:12" x14ac:dyDescent="0.25">
      <c r="A5" s="31" t="s">
        <v>154</v>
      </c>
      <c r="B5" s="30" t="s">
        <v>236</v>
      </c>
      <c r="C5" s="31" t="s">
        <v>151</v>
      </c>
      <c r="D5" s="31" t="s">
        <v>152</v>
      </c>
      <c r="E5" s="40">
        <v>6</v>
      </c>
      <c r="F5" s="40">
        <v>2</v>
      </c>
      <c r="G5" s="40">
        <v>3</v>
      </c>
      <c r="H5" s="44" t="s">
        <v>237</v>
      </c>
      <c r="I5" s="41">
        <v>3</v>
      </c>
      <c r="J5" s="41">
        <v>9</v>
      </c>
      <c r="K5" s="14">
        <f>SUM(E5:J5)+22</f>
        <v>45</v>
      </c>
      <c r="L5">
        <f>K5-22</f>
        <v>23</v>
      </c>
    </row>
    <row r="6" spans="1:12" x14ac:dyDescent="0.25">
      <c r="A6" s="31" t="s">
        <v>191</v>
      </c>
      <c r="B6" s="30" t="s">
        <v>188</v>
      </c>
      <c r="C6" s="31" t="s">
        <v>189</v>
      </c>
      <c r="D6" s="31" t="s">
        <v>190</v>
      </c>
      <c r="E6" s="40">
        <v>9</v>
      </c>
      <c r="F6" s="40">
        <v>1</v>
      </c>
      <c r="G6" s="40">
        <v>7</v>
      </c>
      <c r="H6" s="40">
        <v>4</v>
      </c>
      <c r="I6" s="46">
        <v>12</v>
      </c>
      <c r="J6" s="41">
        <v>3</v>
      </c>
      <c r="K6" s="14">
        <f>SUM(E6:J6)</f>
        <v>36</v>
      </c>
      <c r="L6" s="43">
        <f>K6-I6</f>
        <v>24</v>
      </c>
    </row>
    <row r="7" spans="1:12" x14ac:dyDescent="0.25">
      <c r="A7" s="33" t="s">
        <v>222</v>
      </c>
      <c r="B7" s="29" t="s">
        <v>235</v>
      </c>
      <c r="C7" s="33" t="s">
        <v>221</v>
      </c>
      <c r="D7" s="42">
        <v>15196</v>
      </c>
      <c r="E7" s="44">
        <v>7</v>
      </c>
      <c r="F7" s="40">
        <v>7</v>
      </c>
      <c r="G7" s="40">
        <v>2</v>
      </c>
      <c r="H7" s="40">
        <v>6</v>
      </c>
      <c r="I7" s="41">
        <v>5</v>
      </c>
      <c r="J7" s="41">
        <v>4</v>
      </c>
      <c r="K7" s="14">
        <f>SUM(E7:J7)</f>
        <v>31</v>
      </c>
      <c r="L7">
        <f>K7-E7</f>
        <v>24</v>
      </c>
    </row>
    <row r="8" spans="1:12" x14ac:dyDescent="0.25">
      <c r="A8" s="31" t="s">
        <v>249</v>
      </c>
      <c r="B8" s="30">
        <v>37</v>
      </c>
      <c r="C8" s="31" t="s">
        <v>93</v>
      </c>
      <c r="D8" s="31" t="s">
        <v>94</v>
      </c>
      <c r="E8" s="40">
        <v>1</v>
      </c>
      <c r="F8" s="40">
        <v>10</v>
      </c>
      <c r="G8" s="40">
        <v>10</v>
      </c>
      <c r="H8" s="40">
        <v>2</v>
      </c>
      <c r="I8" s="46">
        <v>19</v>
      </c>
      <c r="J8" s="41">
        <v>8</v>
      </c>
      <c r="K8" s="14">
        <f>SUM(E8:J8)</f>
        <v>50</v>
      </c>
      <c r="L8">
        <f>K8-19</f>
        <v>31</v>
      </c>
    </row>
    <row r="9" spans="1:12" x14ac:dyDescent="0.25">
      <c r="A9" s="31" t="s">
        <v>165</v>
      </c>
      <c r="B9" s="30">
        <v>15</v>
      </c>
      <c r="C9" s="31" t="s">
        <v>164</v>
      </c>
      <c r="D9" s="31" t="s">
        <v>64</v>
      </c>
      <c r="E9" s="40">
        <v>10</v>
      </c>
      <c r="F9" s="40">
        <v>11</v>
      </c>
      <c r="G9" s="40">
        <v>5</v>
      </c>
      <c r="H9" s="40">
        <v>1</v>
      </c>
      <c r="I9" s="46">
        <v>17</v>
      </c>
      <c r="J9" s="41">
        <v>6</v>
      </c>
      <c r="K9" s="14">
        <f>SUM(E9:J9)</f>
        <v>50</v>
      </c>
      <c r="L9">
        <f>K9-17</f>
        <v>33</v>
      </c>
    </row>
    <row r="10" spans="1:12" x14ac:dyDescent="0.25">
      <c r="A10" s="31" t="s">
        <v>46</v>
      </c>
      <c r="B10" s="30">
        <v>18</v>
      </c>
      <c r="C10" s="31" t="s">
        <v>45</v>
      </c>
      <c r="D10" s="31" t="s">
        <v>238</v>
      </c>
      <c r="E10" s="44">
        <v>13</v>
      </c>
      <c r="F10" s="40">
        <v>6</v>
      </c>
      <c r="G10" s="40">
        <v>9</v>
      </c>
      <c r="H10" s="40">
        <v>5</v>
      </c>
      <c r="I10" s="41">
        <v>9</v>
      </c>
      <c r="J10" s="41">
        <v>7</v>
      </c>
      <c r="K10" s="14">
        <f>SUM(E10:J10)</f>
        <v>49</v>
      </c>
      <c r="L10">
        <f>K10-13</f>
        <v>36</v>
      </c>
    </row>
    <row r="11" spans="1:12" x14ac:dyDescent="0.25">
      <c r="A11" s="31" t="s">
        <v>177</v>
      </c>
      <c r="B11" s="30" t="s">
        <v>242</v>
      </c>
      <c r="C11" s="31" t="s">
        <v>174</v>
      </c>
      <c r="D11" s="31" t="s">
        <v>175</v>
      </c>
      <c r="E11" s="40">
        <v>4</v>
      </c>
      <c r="F11" s="40">
        <v>4</v>
      </c>
      <c r="G11" s="40">
        <v>11</v>
      </c>
      <c r="H11" s="44" t="s">
        <v>237</v>
      </c>
      <c r="I11" s="41">
        <v>7</v>
      </c>
      <c r="J11" s="41">
        <v>11</v>
      </c>
      <c r="K11" s="14">
        <f>SUM(E11:J11)+22</f>
        <v>59</v>
      </c>
      <c r="L11">
        <f>K11-22</f>
        <v>37</v>
      </c>
    </row>
    <row r="12" spans="1:12" x14ac:dyDescent="0.25">
      <c r="A12" s="31" t="s">
        <v>108</v>
      </c>
      <c r="B12" s="30" t="s">
        <v>105</v>
      </c>
      <c r="C12" s="31" t="s">
        <v>106</v>
      </c>
      <c r="D12" s="31" t="s">
        <v>107</v>
      </c>
      <c r="E12" s="40">
        <v>8</v>
      </c>
      <c r="F12" s="40">
        <v>8</v>
      </c>
      <c r="G12" s="40">
        <v>12</v>
      </c>
      <c r="H12" s="44" t="s">
        <v>237</v>
      </c>
      <c r="I12" s="41">
        <v>8</v>
      </c>
      <c r="J12" s="41">
        <v>10</v>
      </c>
      <c r="K12" s="14">
        <f>SUM(E12:J12)+22</f>
        <v>68</v>
      </c>
      <c r="L12">
        <f>K12-22</f>
        <v>46</v>
      </c>
    </row>
    <row r="13" spans="1:12" x14ac:dyDescent="0.25">
      <c r="A13" s="31" t="s">
        <v>65</v>
      </c>
      <c r="B13" s="30">
        <v>27</v>
      </c>
      <c r="C13" s="31" t="s">
        <v>63</v>
      </c>
      <c r="D13" s="31" t="s">
        <v>64</v>
      </c>
      <c r="E13" s="40">
        <v>14</v>
      </c>
      <c r="F13" s="40">
        <v>14</v>
      </c>
      <c r="G13" s="40">
        <v>8</v>
      </c>
      <c r="H13" s="40">
        <v>8</v>
      </c>
      <c r="I13" s="41">
        <v>10</v>
      </c>
      <c r="J13" s="46">
        <v>16</v>
      </c>
      <c r="K13" s="14">
        <f>SUM(E13:J13)</f>
        <v>70</v>
      </c>
      <c r="L13">
        <f>K13-16</f>
        <v>54</v>
      </c>
    </row>
    <row r="14" spans="1:12" x14ac:dyDescent="0.25">
      <c r="A14" s="31" t="s">
        <v>29</v>
      </c>
      <c r="B14" s="30" t="s">
        <v>26</v>
      </c>
      <c r="C14" s="31" t="s">
        <v>27</v>
      </c>
      <c r="D14" s="31" t="s">
        <v>238</v>
      </c>
      <c r="E14" s="40">
        <v>11</v>
      </c>
      <c r="F14" s="40">
        <v>13</v>
      </c>
      <c r="G14" s="40">
        <v>13</v>
      </c>
      <c r="H14" s="44" t="s">
        <v>237</v>
      </c>
      <c r="I14" s="33">
        <v>6</v>
      </c>
      <c r="J14" s="33">
        <v>12</v>
      </c>
      <c r="K14" s="14">
        <f>SUM(E14:J14)+22</f>
        <v>77</v>
      </c>
      <c r="L14">
        <f>K14-22</f>
        <v>55</v>
      </c>
    </row>
    <row r="15" spans="1:12" x14ac:dyDescent="0.25">
      <c r="A15" s="31" t="s">
        <v>201</v>
      </c>
      <c r="B15" s="30" t="s">
        <v>243</v>
      </c>
      <c r="C15" s="31" t="s">
        <v>200</v>
      </c>
      <c r="D15" s="31" t="s">
        <v>238</v>
      </c>
      <c r="E15" s="44">
        <v>16</v>
      </c>
      <c r="F15" s="40">
        <v>16</v>
      </c>
      <c r="G15" s="40">
        <v>14</v>
      </c>
      <c r="H15" s="40">
        <v>7</v>
      </c>
      <c r="I15" s="41">
        <v>11</v>
      </c>
      <c r="J15" s="41">
        <v>14</v>
      </c>
      <c r="K15" s="14">
        <f>SUM(E15:J15)</f>
        <v>78</v>
      </c>
      <c r="L15">
        <f>K15-16</f>
        <v>62</v>
      </c>
    </row>
    <row r="16" spans="1:12" x14ac:dyDescent="0.25">
      <c r="A16" s="31" t="s">
        <v>54</v>
      </c>
      <c r="B16" s="30">
        <v>70</v>
      </c>
      <c r="C16" s="31" t="s">
        <v>53</v>
      </c>
      <c r="D16" s="31" t="s">
        <v>238</v>
      </c>
      <c r="E16" s="40">
        <v>12</v>
      </c>
      <c r="F16" s="40">
        <v>15</v>
      </c>
      <c r="G16" s="40">
        <v>15</v>
      </c>
      <c r="H16" s="40">
        <v>9</v>
      </c>
      <c r="I16" s="41">
        <v>14</v>
      </c>
      <c r="J16" s="46">
        <v>17</v>
      </c>
      <c r="K16" s="14">
        <f>SUM(E16:J16)</f>
        <v>82</v>
      </c>
      <c r="L16">
        <f>K16-17</f>
        <v>65</v>
      </c>
    </row>
    <row r="17" spans="1:12" ht="15.75" customHeight="1" x14ac:dyDescent="0.25">
      <c r="A17" s="31" t="s">
        <v>122</v>
      </c>
      <c r="B17" s="30">
        <v>48</v>
      </c>
      <c r="C17" s="31" t="s">
        <v>119</v>
      </c>
      <c r="D17" s="31" t="s">
        <v>120</v>
      </c>
      <c r="E17" s="44">
        <v>19</v>
      </c>
      <c r="F17" s="40">
        <v>12</v>
      </c>
      <c r="G17" s="40">
        <v>16</v>
      </c>
      <c r="H17" s="40">
        <v>13</v>
      </c>
      <c r="I17" s="41">
        <v>15</v>
      </c>
      <c r="J17" s="41">
        <v>13</v>
      </c>
      <c r="K17" s="14">
        <f>SUM(E17:J17)</f>
        <v>88</v>
      </c>
      <c r="L17">
        <f>K17-19</f>
        <v>69</v>
      </c>
    </row>
    <row r="18" spans="1:12" ht="15.75" customHeight="1" x14ac:dyDescent="0.25">
      <c r="A18" s="31" t="s">
        <v>41</v>
      </c>
      <c r="B18" s="30">
        <v>76</v>
      </c>
      <c r="C18" s="31" t="s">
        <v>40</v>
      </c>
      <c r="D18" s="31" t="s">
        <v>238</v>
      </c>
      <c r="E18" s="44">
        <v>18</v>
      </c>
      <c r="F18" s="40">
        <v>17</v>
      </c>
      <c r="G18" s="40">
        <v>17</v>
      </c>
      <c r="H18" s="40">
        <v>10</v>
      </c>
      <c r="I18" s="41">
        <v>16</v>
      </c>
      <c r="J18" s="41">
        <v>15</v>
      </c>
      <c r="K18" s="14">
        <f>SUM(E18:J18)</f>
        <v>93</v>
      </c>
      <c r="L18">
        <f>K18-18</f>
        <v>75</v>
      </c>
    </row>
    <row r="19" spans="1:12" ht="15.75" customHeight="1" x14ac:dyDescent="0.25">
      <c r="A19" s="31" t="s">
        <v>250</v>
      </c>
      <c r="B19" s="30" t="s">
        <v>244</v>
      </c>
      <c r="C19" s="31" t="s">
        <v>133</v>
      </c>
      <c r="D19" s="31" t="s">
        <v>238</v>
      </c>
      <c r="E19" s="40">
        <v>17</v>
      </c>
      <c r="F19" s="44">
        <v>18</v>
      </c>
      <c r="G19" s="40">
        <v>18</v>
      </c>
      <c r="H19" s="40">
        <v>12</v>
      </c>
      <c r="I19" s="41">
        <v>13</v>
      </c>
      <c r="J19" s="41">
        <v>18</v>
      </c>
      <c r="K19" s="14">
        <f>SUM(E19:J19)</f>
        <v>96</v>
      </c>
      <c r="L19">
        <f>K19-18</f>
        <v>78</v>
      </c>
    </row>
    <row r="20" spans="1:12" ht="15.75" customHeight="1" x14ac:dyDescent="0.25">
      <c r="A20" s="31" t="s">
        <v>82</v>
      </c>
      <c r="B20" s="30">
        <v>17</v>
      </c>
      <c r="C20" s="31" t="s">
        <v>80</v>
      </c>
      <c r="D20" s="31" t="s">
        <v>81</v>
      </c>
      <c r="E20" s="44" t="s">
        <v>245</v>
      </c>
      <c r="F20" s="40">
        <v>20</v>
      </c>
      <c r="G20" s="40">
        <v>20</v>
      </c>
      <c r="H20" s="40">
        <v>11</v>
      </c>
      <c r="I20" s="41">
        <v>21</v>
      </c>
      <c r="J20" s="41">
        <v>19</v>
      </c>
      <c r="K20" s="14">
        <f>SUM(E20:J20)+22</f>
        <v>113</v>
      </c>
      <c r="L20">
        <f>K20-22</f>
        <v>91</v>
      </c>
    </row>
    <row r="21" spans="1:12" ht="15.75" customHeight="1" x14ac:dyDescent="0.25">
      <c r="A21" s="31" t="s">
        <v>187</v>
      </c>
      <c r="B21" s="30" t="s">
        <v>246</v>
      </c>
      <c r="C21" s="31" t="s">
        <v>186</v>
      </c>
      <c r="D21" s="31" t="s">
        <v>238</v>
      </c>
      <c r="E21" s="44">
        <v>21</v>
      </c>
      <c r="F21" s="40">
        <v>21</v>
      </c>
      <c r="G21" s="40">
        <v>21</v>
      </c>
      <c r="H21" s="40">
        <v>14</v>
      </c>
      <c r="I21" s="41">
        <v>18</v>
      </c>
      <c r="J21" s="41">
        <v>20</v>
      </c>
      <c r="K21" s="14">
        <f>SUM(E21:J21)</f>
        <v>115</v>
      </c>
      <c r="L21">
        <f>K21-21</f>
        <v>94</v>
      </c>
    </row>
    <row r="22" spans="1:12" ht="15.75" customHeight="1" x14ac:dyDescent="0.25">
      <c r="A22" s="31" t="s">
        <v>212</v>
      </c>
      <c r="B22" s="30" t="s">
        <v>247</v>
      </c>
      <c r="C22" s="31" t="s">
        <v>211</v>
      </c>
      <c r="D22" s="31" t="s">
        <v>238</v>
      </c>
      <c r="E22" s="40">
        <v>20</v>
      </c>
      <c r="F22" s="40">
        <v>19</v>
      </c>
      <c r="G22" s="40">
        <v>19</v>
      </c>
      <c r="H22" s="44" t="s">
        <v>237</v>
      </c>
      <c r="I22" s="41">
        <v>20</v>
      </c>
      <c r="J22" s="41">
        <v>21</v>
      </c>
      <c r="K22" s="14">
        <f>SUM(E22:J22)+22</f>
        <v>121</v>
      </c>
      <c r="L22">
        <f>K22-22</f>
        <v>99</v>
      </c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1:A100"/>
  <sheetViews>
    <sheetView workbookViewId="0"/>
  </sheetViews>
  <sheetFormatPr baseColWidth="10" defaultColWidth="14.42578125" defaultRowHeight="15" customHeight="1" x14ac:dyDescent="0.25"/>
  <cols>
    <col min="1" max="6" width="14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Tabla Regatas</vt:lpstr>
      <vt:lpstr>Hoja Copia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Ronald Gonzalez</cp:lastModifiedBy>
  <dcterms:created xsi:type="dcterms:W3CDTF">2015-06-05T18:19:34Z</dcterms:created>
  <dcterms:modified xsi:type="dcterms:W3CDTF">2023-09-03T20:59:09Z</dcterms:modified>
</cp:coreProperties>
</file>